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Shared drives\Operations\ETHE11\Website\"/>
    </mc:Choice>
  </mc:AlternateContent>
  <xr:revisionPtr revIDLastSave="0" documentId="13_ncr:1_{4D7917BA-D46C-47E0-B576-C1DB76898FC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rtugues" sheetId="2" r:id="rId1"/>
    <sheet name="English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C46" i="1"/>
  <c r="E46" i="1"/>
  <c r="F46" i="1"/>
  <c r="G46" i="1"/>
  <c r="H46" i="1"/>
  <c r="I46" i="1"/>
  <c r="J46" i="1"/>
  <c r="K46" i="1"/>
  <c r="L46" i="1"/>
  <c r="M46" i="1"/>
  <c r="N46" i="1"/>
  <c r="O46" i="1"/>
  <c r="O46" i="2"/>
  <c r="N46" i="2"/>
  <c r="K46" i="2"/>
  <c r="M46" i="2" s="1"/>
  <c r="J46" i="2"/>
  <c r="L46" i="2" s="1"/>
  <c r="D46" i="2"/>
  <c r="D46" i="1" s="1"/>
  <c r="B45" i="1"/>
  <c r="C45" i="1"/>
  <c r="E45" i="1"/>
  <c r="F45" i="1"/>
  <c r="G45" i="1"/>
  <c r="H45" i="1"/>
  <c r="I45" i="1"/>
  <c r="N45" i="1"/>
  <c r="O45" i="2"/>
  <c r="O45" i="1" s="1"/>
  <c r="N45" i="2"/>
  <c r="K45" i="2"/>
  <c r="M45" i="2" s="1"/>
  <c r="M45" i="1" s="1"/>
  <c r="J45" i="2"/>
  <c r="L45" i="2" s="1"/>
  <c r="L45" i="1" s="1"/>
  <c r="D45" i="2"/>
  <c r="O44" i="2"/>
  <c r="N44" i="2"/>
  <c r="K44" i="2"/>
  <c r="M44" i="2" s="1"/>
  <c r="M44" i="1" s="1"/>
  <c r="J44" i="2"/>
  <c r="L44" i="2" s="1"/>
  <c r="L44" i="1" s="1"/>
  <c r="D44" i="2"/>
  <c r="Q44" i="2" s="1"/>
  <c r="Q44" i="1" s="1"/>
  <c r="B44" i="1"/>
  <c r="C44" i="1"/>
  <c r="E44" i="1"/>
  <c r="F44" i="1"/>
  <c r="G44" i="1"/>
  <c r="H44" i="1"/>
  <c r="I44" i="1"/>
  <c r="J44" i="1"/>
  <c r="K44" i="1"/>
  <c r="N44" i="1"/>
  <c r="O44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O43" i="2"/>
  <c r="N43" i="2"/>
  <c r="K43" i="2"/>
  <c r="M43" i="2" s="1"/>
  <c r="J43" i="2"/>
  <c r="L43" i="2" s="1"/>
  <c r="D43" i="2"/>
  <c r="B42" i="1"/>
  <c r="C42" i="1"/>
  <c r="E42" i="1"/>
  <c r="F42" i="1"/>
  <c r="G42" i="1"/>
  <c r="H42" i="1"/>
  <c r="I42" i="1"/>
  <c r="M42" i="1"/>
  <c r="N42" i="1"/>
  <c r="O42" i="2"/>
  <c r="O42" i="1" s="1"/>
  <c r="N42" i="2"/>
  <c r="K42" i="2"/>
  <c r="M42" i="2" s="1"/>
  <c r="J42" i="2"/>
  <c r="L42" i="2" s="1"/>
  <c r="L42" i="1" s="1"/>
  <c r="D42" i="2"/>
  <c r="D42" i="1" s="1"/>
  <c r="B41" i="1"/>
  <c r="C41" i="1"/>
  <c r="E41" i="1"/>
  <c r="F41" i="1"/>
  <c r="G41" i="1"/>
  <c r="H41" i="1"/>
  <c r="I41" i="1"/>
  <c r="O41" i="2"/>
  <c r="O41" i="1" s="1"/>
  <c r="N41" i="2"/>
  <c r="N41" i="1" s="1"/>
  <c r="K41" i="2"/>
  <c r="M41" i="2" s="1"/>
  <c r="M41" i="1" s="1"/>
  <c r="J41" i="2"/>
  <c r="L41" i="2" s="1"/>
  <c r="L41" i="1" s="1"/>
  <c r="D41" i="2"/>
  <c r="B40" i="1"/>
  <c r="C40" i="1"/>
  <c r="E40" i="1"/>
  <c r="F40" i="1"/>
  <c r="G40" i="1"/>
  <c r="H40" i="1"/>
  <c r="I40" i="1"/>
  <c r="Q46" i="2" l="1"/>
  <c r="Q46" i="1" s="1"/>
  <c r="P46" i="2"/>
  <c r="P46" i="1" s="1"/>
  <c r="Q45" i="2"/>
  <c r="Q45" i="1" s="1"/>
  <c r="J45" i="1"/>
  <c r="K45" i="1"/>
  <c r="D45" i="1"/>
  <c r="P45" i="2"/>
  <c r="P45" i="1" s="1"/>
  <c r="D44" i="1"/>
  <c r="P44" i="2"/>
  <c r="P44" i="1" s="1"/>
  <c r="Q43" i="2"/>
  <c r="P43" i="2"/>
  <c r="K41" i="1"/>
  <c r="Q41" i="2"/>
  <c r="Q41" i="1" s="1"/>
  <c r="J41" i="1"/>
  <c r="K42" i="1"/>
  <c r="J42" i="1"/>
  <c r="D41" i="1"/>
  <c r="Q42" i="2"/>
  <c r="Q42" i="1" s="1"/>
  <c r="P42" i="2"/>
  <c r="P42" i="1" s="1"/>
  <c r="P41" i="2"/>
  <c r="P41" i="1" s="1"/>
  <c r="O40" i="2"/>
  <c r="O40" i="1" s="1"/>
  <c r="N40" i="2"/>
  <c r="N40" i="1" s="1"/>
  <c r="K40" i="2"/>
  <c r="J40" i="2"/>
  <c r="D40" i="2"/>
  <c r="B39" i="1"/>
  <c r="C39" i="1"/>
  <c r="E39" i="1"/>
  <c r="F39" i="1"/>
  <c r="G39" i="1"/>
  <c r="H39" i="1"/>
  <c r="I39" i="1"/>
  <c r="L40" i="2" l="1"/>
  <c r="L40" i="1" s="1"/>
  <c r="J40" i="1"/>
  <c r="Q40" i="2"/>
  <c r="Q40" i="1" s="1"/>
  <c r="D40" i="1"/>
  <c r="M40" i="2"/>
  <c r="M40" i="1" s="1"/>
  <c r="K40" i="1"/>
  <c r="P40" i="2"/>
  <c r="P40" i="1" s="1"/>
  <c r="O39" i="2"/>
  <c r="O39" i="1" s="1"/>
  <c r="N39" i="2"/>
  <c r="K39" i="2"/>
  <c r="J39" i="2"/>
  <c r="D39" i="2"/>
  <c r="D39" i="1" s="1"/>
  <c r="M39" i="2" l="1"/>
  <c r="M39" i="1" s="1"/>
  <c r="K39" i="1"/>
  <c r="L39" i="2"/>
  <c r="L39" i="1" s="1"/>
  <c r="J39" i="1"/>
  <c r="P39" i="2"/>
  <c r="P39" i="1" s="1"/>
  <c r="N39" i="1"/>
  <c r="Q39" i="2"/>
  <c r="Q39" i="1" s="1"/>
  <c r="B38" i="1"/>
  <c r="C38" i="1"/>
  <c r="E38" i="1"/>
  <c r="F38" i="1"/>
  <c r="G38" i="1"/>
  <c r="H38" i="1"/>
  <c r="I38" i="1"/>
  <c r="M38" i="1"/>
  <c r="O38" i="2"/>
  <c r="O38" i="1" s="1"/>
  <c r="N38" i="2"/>
  <c r="N38" i="1" s="1"/>
  <c r="K38" i="2"/>
  <c r="M38" i="2" s="1"/>
  <c r="J38" i="2"/>
  <c r="L38" i="2" s="1"/>
  <c r="L38" i="1" s="1"/>
  <c r="D38" i="2"/>
  <c r="I37" i="1"/>
  <c r="H37" i="1"/>
  <c r="G37" i="1"/>
  <c r="F37" i="1"/>
  <c r="E37" i="1"/>
  <c r="D37" i="1"/>
  <c r="C37" i="1"/>
  <c r="B37" i="1"/>
  <c r="O37" i="2"/>
  <c r="O37" i="1" s="1"/>
  <c r="N37" i="2"/>
  <c r="N37" i="1" s="1"/>
  <c r="K37" i="2"/>
  <c r="M37" i="2" s="1"/>
  <c r="M37" i="1" s="1"/>
  <c r="J37" i="2"/>
  <c r="L37" i="2" s="1"/>
  <c r="L37" i="1" s="1"/>
  <c r="D37" i="2"/>
  <c r="I36" i="1"/>
  <c r="H36" i="1"/>
  <c r="G36" i="1"/>
  <c r="F36" i="1"/>
  <c r="E36" i="1"/>
  <c r="C36" i="1"/>
  <c r="B36" i="1"/>
  <c r="O36" i="2"/>
  <c r="O36" i="1" s="1"/>
  <c r="N36" i="2"/>
  <c r="K36" i="2"/>
  <c r="M36" i="2" s="1"/>
  <c r="M36" i="1" s="1"/>
  <c r="J36" i="2"/>
  <c r="L36" i="2" s="1"/>
  <c r="L36" i="1" s="1"/>
  <c r="D36" i="2"/>
  <c r="D36" i="1" s="1"/>
  <c r="B35" i="1"/>
  <c r="C35" i="1"/>
  <c r="E35" i="1"/>
  <c r="F35" i="1"/>
  <c r="G35" i="1"/>
  <c r="H35" i="1"/>
  <c r="I35" i="1"/>
  <c r="N35" i="1"/>
  <c r="O35" i="1"/>
  <c r="Q35" i="1"/>
  <c r="O35" i="2"/>
  <c r="N35" i="2"/>
  <c r="K35" i="2"/>
  <c r="M35" i="2" s="1"/>
  <c r="M35" i="1" s="1"/>
  <c r="J35" i="2"/>
  <c r="L35" i="2" s="1"/>
  <c r="L35" i="1" s="1"/>
  <c r="D35" i="2"/>
  <c r="Q35" i="2" s="1"/>
  <c r="I34" i="1"/>
  <c r="H34" i="1"/>
  <c r="G34" i="1"/>
  <c r="F34" i="1"/>
  <c r="E34" i="1"/>
  <c r="C34" i="1"/>
  <c r="B34" i="1"/>
  <c r="O34" i="2"/>
  <c r="O34" i="1" s="1"/>
  <c r="N34" i="2"/>
  <c r="N34" i="1" s="1"/>
  <c r="K34" i="2"/>
  <c r="M34" i="2" s="1"/>
  <c r="M34" i="1" s="1"/>
  <c r="J34" i="2"/>
  <c r="L34" i="2" s="1"/>
  <c r="L34" i="1" s="1"/>
  <c r="D34" i="2"/>
  <c r="D34" i="1" s="1"/>
  <c r="B33" i="1"/>
  <c r="C33" i="1"/>
  <c r="E33" i="1"/>
  <c r="F33" i="1"/>
  <c r="G33" i="1"/>
  <c r="H33" i="1"/>
  <c r="I33" i="1"/>
  <c r="O33" i="2"/>
  <c r="O33" i="1" s="1"/>
  <c r="N33" i="2"/>
  <c r="N33" i="1" s="1"/>
  <c r="K33" i="2"/>
  <c r="M33" i="2" s="1"/>
  <c r="M33" i="1" s="1"/>
  <c r="J33" i="2"/>
  <c r="L33" i="2" s="1"/>
  <c r="L33" i="1" s="1"/>
  <c r="D33" i="2"/>
  <c r="D33" i="1" s="1"/>
  <c r="I32" i="1"/>
  <c r="H32" i="1"/>
  <c r="G32" i="1"/>
  <c r="F32" i="1"/>
  <c r="E32" i="1"/>
  <c r="C32" i="1"/>
  <c r="B32" i="1"/>
  <c r="O32" i="2"/>
  <c r="O32" i="1" s="1"/>
  <c r="N32" i="2"/>
  <c r="N32" i="1" s="1"/>
  <c r="K32" i="2"/>
  <c r="M32" i="2" s="1"/>
  <c r="M32" i="1" s="1"/>
  <c r="J32" i="2"/>
  <c r="L32" i="2" s="1"/>
  <c r="L32" i="1" s="1"/>
  <c r="D32" i="2"/>
  <c r="D32" i="1" s="1"/>
  <c r="I31" i="1"/>
  <c r="H31" i="1"/>
  <c r="G31" i="1"/>
  <c r="F31" i="1"/>
  <c r="E31" i="1"/>
  <c r="C31" i="1"/>
  <c r="B31" i="1"/>
  <c r="O31" i="2"/>
  <c r="O31" i="1" s="1"/>
  <c r="N31" i="2"/>
  <c r="N31" i="1" s="1"/>
  <c r="K31" i="2"/>
  <c r="M31" i="2" s="1"/>
  <c r="M31" i="1" s="1"/>
  <c r="J31" i="2"/>
  <c r="L31" i="2" s="1"/>
  <c r="L31" i="1" s="1"/>
  <c r="D31" i="2"/>
  <c r="D31" i="1" s="1"/>
  <c r="I30" i="1"/>
  <c r="H30" i="1"/>
  <c r="G30" i="1"/>
  <c r="F30" i="1"/>
  <c r="E30" i="1"/>
  <c r="C30" i="1"/>
  <c r="B30" i="1"/>
  <c r="O30" i="2"/>
  <c r="O30" i="1" s="1"/>
  <c r="N30" i="2"/>
  <c r="N30" i="1" s="1"/>
  <c r="K30" i="2"/>
  <c r="M30" i="2" s="1"/>
  <c r="M30" i="1" s="1"/>
  <c r="J30" i="2"/>
  <c r="L30" i="2" s="1"/>
  <c r="L30" i="1" s="1"/>
  <c r="D30" i="2"/>
  <c r="D30" i="1" s="1"/>
  <c r="I29" i="1"/>
  <c r="H29" i="1"/>
  <c r="G29" i="1"/>
  <c r="F29" i="1"/>
  <c r="E29" i="1"/>
  <c r="D29" i="1"/>
  <c r="C29" i="1"/>
  <c r="B29" i="1"/>
  <c r="O29" i="2"/>
  <c r="O29" i="1" s="1"/>
  <c r="N29" i="2"/>
  <c r="N29" i="1" s="1"/>
  <c r="K29" i="2"/>
  <c r="M29" i="2" s="1"/>
  <c r="M29" i="1" s="1"/>
  <c r="J29" i="2"/>
  <c r="L29" i="2" s="1"/>
  <c r="L29" i="1" s="1"/>
  <c r="D29" i="2"/>
  <c r="B28" i="1"/>
  <c r="C28" i="1"/>
  <c r="E28" i="1"/>
  <c r="F28" i="1"/>
  <c r="G28" i="1"/>
  <c r="H28" i="1"/>
  <c r="I28" i="1"/>
  <c r="O28" i="2"/>
  <c r="O28" i="1" s="1"/>
  <c r="N28" i="2"/>
  <c r="N28" i="1" s="1"/>
  <c r="K28" i="2"/>
  <c r="M28" i="2" s="1"/>
  <c r="M28" i="1" s="1"/>
  <c r="J28" i="2"/>
  <c r="L28" i="2" s="1"/>
  <c r="L28" i="1" s="1"/>
  <c r="D28" i="2"/>
  <c r="D28" i="1" s="1"/>
  <c r="O27" i="2"/>
  <c r="O27" i="1" s="1"/>
  <c r="N27" i="2"/>
  <c r="N27" i="1" s="1"/>
  <c r="K27" i="2"/>
  <c r="K27" i="1" s="1"/>
  <c r="J27" i="2"/>
  <c r="L27" i="2" s="1"/>
  <c r="L27" i="1" s="1"/>
  <c r="D27" i="2"/>
  <c r="B27" i="1"/>
  <c r="C27" i="1"/>
  <c r="E27" i="1"/>
  <c r="F27" i="1"/>
  <c r="G27" i="1"/>
  <c r="H27" i="1"/>
  <c r="I27" i="1"/>
  <c r="B26" i="1"/>
  <c r="C26" i="1"/>
  <c r="E26" i="1"/>
  <c r="F26" i="1"/>
  <c r="G26" i="1"/>
  <c r="H26" i="1"/>
  <c r="I26" i="1"/>
  <c r="N26" i="1"/>
  <c r="O26" i="2"/>
  <c r="O26" i="1" s="1"/>
  <c r="N26" i="2"/>
  <c r="K26" i="2"/>
  <c r="M26" i="2" s="1"/>
  <c r="M26" i="1" s="1"/>
  <c r="J26" i="2"/>
  <c r="L26" i="2" s="1"/>
  <c r="L26" i="1" s="1"/>
  <c r="D26" i="2"/>
  <c r="D26" i="1" s="1"/>
  <c r="B25" i="1"/>
  <c r="C25" i="1"/>
  <c r="E25" i="1"/>
  <c r="F25" i="1"/>
  <c r="G25" i="1"/>
  <c r="H25" i="1"/>
  <c r="I25" i="1"/>
  <c r="M25" i="1"/>
  <c r="O25" i="2"/>
  <c r="O25" i="1" s="1"/>
  <c r="N25" i="2"/>
  <c r="N25" i="1" s="1"/>
  <c r="K25" i="2"/>
  <c r="M25" i="2" s="1"/>
  <c r="J25" i="2"/>
  <c r="L25" i="2" s="1"/>
  <c r="L25" i="1" s="1"/>
  <c r="D25" i="2"/>
  <c r="Q25" i="2" s="1"/>
  <c r="Q25" i="1" s="1"/>
  <c r="O24" i="2"/>
  <c r="O24" i="1" s="1"/>
  <c r="N24" i="2"/>
  <c r="K24" i="2"/>
  <c r="M24" i="2" s="1"/>
  <c r="M24" i="1" s="1"/>
  <c r="J24" i="2"/>
  <c r="J24" i="1" s="1"/>
  <c r="D24" i="2"/>
  <c r="Q24" i="2" s="1"/>
  <c r="Q24" i="1" s="1"/>
  <c r="I24" i="1"/>
  <c r="H24" i="1"/>
  <c r="G24" i="1"/>
  <c r="F24" i="1"/>
  <c r="E24" i="1"/>
  <c r="C24" i="1"/>
  <c r="B24" i="1"/>
  <c r="B23" i="1"/>
  <c r="C23" i="1"/>
  <c r="E23" i="1"/>
  <c r="F23" i="1"/>
  <c r="G23" i="1"/>
  <c r="H23" i="1"/>
  <c r="I23" i="1"/>
  <c r="D23" i="2"/>
  <c r="D23" i="1" s="1"/>
  <c r="J23" i="2"/>
  <c r="L23" i="2" s="1"/>
  <c r="L23" i="1" s="1"/>
  <c r="K23" i="2"/>
  <c r="M23" i="2" s="1"/>
  <c r="M23" i="1" s="1"/>
  <c r="N23" i="2"/>
  <c r="N23" i="1" s="1"/>
  <c r="O23" i="2"/>
  <c r="O23" i="1" s="1"/>
  <c r="O22" i="2"/>
  <c r="O22" i="1" s="1"/>
  <c r="N22" i="2"/>
  <c r="K22" i="2"/>
  <c r="M22" i="2" s="1"/>
  <c r="M22" i="1" s="1"/>
  <c r="J22" i="2"/>
  <c r="L22" i="2" s="1"/>
  <c r="L22" i="1" s="1"/>
  <c r="D22" i="2"/>
  <c r="I22" i="1"/>
  <c r="H22" i="1"/>
  <c r="G22" i="1"/>
  <c r="F22" i="1"/>
  <c r="E22" i="1"/>
  <c r="C22" i="1"/>
  <c r="B22" i="1"/>
  <c r="B21" i="1"/>
  <c r="C21" i="1"/>
  <c r="E21" i="1"/>
  <c r="F21" i="1"/>
  <c r="G21" i="1"/>
  <c r="H21" i="1"/>
  <c r="I21" i="1"/>
  <c r="N21" i="1"/>
  <c r="O21" i="2"/>
  <c r="O21" i="1" s="1"/>
  <c r="N21" i="2"/>
  <c r="K21" i="2"/>
  <c r="M21" i="2" s="1"/>
  <c r="M21" i="1" s="1"/>
  <c r="J21" i="2"/>
  <c r="L21" i="2" s="1"/>
  <c r="L21" i="1" s="1"/>
  <c r="D21" i="2"/>
  <c r="D21" i="1" s="1"/>
  <c r="O20" i="2"/>
  <c r="O20" i="1" s="1"/>
  <c r="N20" i="2"/>
  <c r="P20" i="2" s="1"/>
  <c r="P20" i="1" s="1"/>
  <c r="K20" i="2"/>
  <c r="M20" i="2" s="1"/>
  <c r="M20" i="1" s="1"/>
  <c r="J20" i="2"/>
  <c r="J20" i="1" s="1"/>
  <c r="D20" i="2"/>
  <c r="I20" i="1"/>
  <c r="H20" i="1"/>
  <c r="G20" i="1"/>
  <c r="F20" i="1"/>
  <c r="E20" i="1"/>
  <c r="C20" i="1"/>
  <c r="B20" i="1"/>
  <c r="C19" i="1"/>
  <c r="B19" i="1"/>
  <c r="E19" i="1"/>
  <c r="F19" i="1"/>
  <c r="G19" i="1"/>
  <c r="H19" i="1"/>
  <c r="I19" i="1"/>
  <c r="M19" i="1"/>
  <c r="O19" i="2"/>
  <c r="O19" i="1" s="1"/>
  <c r="N19" i="2"/>
  <c r="N19" i="1" s="1"/>
  <c r="K19" i="2"/>
  <c r="M19" i="2" s="1"/>
  <c r="J19" i="2"/>
  <c r="L19" i="2" s="1"/>
  <c r="L19" i="1" s="1"/>
  <c r="D19" i="2"/>
  <c r="D19" i="1" s="1"/>
  <c r="B18" i="1"/>
  <c r="C18" i="1"/>
  <c r="E18" i="1"/>
  <c r="F18" i="1"/>
  <c r="G18" i="1"/>
  <c r="H18" i="1"/>
  <c r="I18" i="1"/>
  <c r="O18" i="2"/>
  <c r="O18" i="1" s="1"/>
  <c r="N18" i="2"/>
  <c r="N18" i="1" s="1"/>
  <c r="K18" i="2"/>
  <c r="M18" i="2" s="1"/>
  <c r="M18" i="1" s="1"/>
  <c r="J18" i="2"/>
  <c r="L18" i="2" s="1"/>
  <c r="L18" i="1" s="1"/>
  <c r="D18" i="2"/>
  <c r="C17" i="1"/>
  <c r="B17" i="1"/>
  <c r="E17" i="1"/>
  <c r="F17" i="1"/>
  <c r="G17" i="1"/>
  <c r="H17" i="1"/>
  <c r="I17" i="1"/>
  <c r="O17" i="2"/>
  <c r="O17" i="1" s="1"/>
  <c r="N17" i="2"/>
  <c r="N17" i="1" s="1"/>
  <c r="K17" i="2"/>
  <c r="M17" i="2" s="1"/>
  <c r="M17" i="1" s="1"/>
  <c r="J17" i="2"/>
  <c r="L17" i="2" s="1"/>
  <c r="L17" i="1" s="1"/>
  <c r="D17" i="2"/>
  <c r="D17" i="1" s="1"/>
  <c r="B16" i="1"/>
  <c r="C16" i="1"/>
  <c r="E16" i="1"/>
  <c r="F16" i="1"/>
  <c r="G16" i="1"/>
  <c r="H16" i="1"/>
  <c r="I16" i="1"/>
  <c r="O16" i="2"/>
  <c r="O16" i="1" s="1"/>
  <c r="N16" i="2"/>
  <c r="N16" i="1" s="1"/>
  <c r="K16" i="2"/>
  <c r="M16" i="2" s="1"/>
  <c r="M16" i="1" s="1"/>
  <c r="J16" i="2"/>
  <c r="L16" i="2" s="1"/>
  <c r="L16" i="1" s="1"/>
  <c r="D16" i="2"/>
  <c r="Q16" i="2" s="1"/>
  <c r="Q16" i="1" s="1"/>
  <c r="B15" i="1"/>
  <c r="C15" i="1"/>
  <c r="E15" i="1"/>
  <c r="F15" i="1"/>
  <c r="G15" i="1"/>
  <c r="H15" i="1"/>
  <c r="I15" i="1"/>
  <c r="J15" i="1"/>
  <c r="O15" i="2"/>
  <c r="O15" i="1" s="1"/>
  <c r="N15" i="2"/>
  <c r="N15" i="1" s="1"/>
  <c r="K15" i="2"/>
  <c r="M15" i="2" s="1"/>
  <c r="M15" i="1" s="1"/>
  <c r="J15" i="2"/>
  <c r="L15" i="2" s="1"/>
  <c r="L15" i="1" s="1"/>
  <c r="D15" i="2"/>
  <c r="D15" i="1" s="1"/>
  <c r="B14" i="1"/>
  <c r="C14" i="1"/>
  <c r="E14" i="1"/>
  <c r="F14" i="1"/>
  <c r="G14" i="1"/>
  <c r="H14" i="1"/>
  <c r="I14" i="1"/>
  <c r="M14" i="1"/>
  <c r="O14" i="2"/>
  <c r="O14" i="1" s="1"/>
  <c r="N14" i="2"/>
  <c r="N14" i="1" s="1"/>
  <c r="K14" i="2"/>
  <c r="M14" i="2" s="1"/>
  <c r="J14" i="2"/>
  <c r="L14" i="2" s="1"/>
  <c r="L14" i="1" s="1"/>
  <c r="D14" i="2"/>
  <c r="D14" i="1" s="1"/>
  <c r="B13" i="1"/>
  <c r="C13" i="1"/>
  <c r="E13" i="1"/>
  <c r="F13" i="1"/>
  <c r="G13" i="1"/>
  <c r="H13" i="1"/>
  <c r="I13" i="1"/>
  <c r="O13" i="1"/>
  <c r="O13" i="2"/>
  <c r="N13" i="2"/>
  <c r="N13" i="1" s="1"/>
  <c r="K13" i="2"/>
  <c r="M13" i="2" s="1"/>
  <c r="M13" i="1" s="1"/>
  <c r="J13" i="2"/>
  <c r="L13" i="2" s="1"/>
  <c r="L13" i="1" s="1"/>
  <c r="D13" i="2"/>
  <c r="Q13" i="2" s="1"/>
  <c r="Q13" i="1" s="1"/>
  <c r="O12" i="2"/>
  <c r="O12" i="1" s="1"/>
  <c r="N12" i="2"/>
  <c r="N12" i="1" s="1"/>
  <c r="K12" i="2"/>
  <c r="M12" i="2" s="1"/>
  <c r="M12" i="1" s="1"/>
  <c r="J12" i="2"/>
  <c r="J12" i="1" s="1"/>
  <c r="D12" i="2"/>
  <c r="B12" i="1"/>
  <c r="C12" i="1"/>
  <c r="E12" i="1"/>
  <c r="F12" i="1"/>
  <c r="G12" i="1"/>
  <c r="H12" i="1"/>
  <c r="I12" i="1"/>
  <c r="K12" i="1"/>
  <c r="B11" i="1"/>
  <c r="C11" i="1"/>
  <c r="D11" i="1"/>
  <c r="E11" i="1"/>
  <c r="F11" i="1"/>
  <c r="G11" i="1"/>
  <c r="H11" i="1"/>
  <c r="I11" i="1"/>
  <c r="O11" i="2"/>
  <c r="O11" i="1" s="1"/>
  <c r="N11" i="2"/>
  <c r="N11" i="1" s="1"/>
  <c r="K11" i="2"/>
  <c r="M11" i="2" s="1"/>
  <c r="M11" i="1" s="1"/>
  <c r="J11" i="2"/>
  <c r="L11" i="2" s="1"/>
  <c r="L11" i="1" s="1"/>
  <c r="D11" i="2"/>
  <c r="B9" i="1"/>
  <c r="C9" i="1"/>
  <c r="E9" i="1"/>
  <c r="F9" i="1"/>
  <c r="G9" i="1"/>
  <c r="H9" i="1"/>
  <c r="I9" i="1"/>
  <c r="B10" i="1"/>
  <c r="C10" i="1"/>
  <c r="E10" i="1"/>
  <c r="F10" i="1"/>
  <c r="G10" i="1"/>
  <c r="H10" i="1"/>
  <c r="I10" i="1"/>
  <c r="J34" i="1" l="1"/>
  <c r="J17" i="1"/>
  <c r="D25" i="1"/>
  <c r="Q18" i="2"/>
  <c r="Q18" i="1" s="1"/>
  <c r="J26" i="1"/>
  <c r="Q27" i="2"/>
  <c r="Q27" i="1" s="1"/>
  <c r="Q32" i="2"/>
  <c r="Q32" i="1" s="1"/>
  <c r="Q38" i="2"/>
  <c r="Q38" i="1" s="1"/>
  <c r="K17" i="1"/>
  <c r="J14" i="1"/>
  <c r="D16" i="1"/>
  <c r="K19" i="1"/>
  <c r="J25" i="1"/>
  <c r="P36" i="2"/>
  <c r="P36" i="1" s="1"/>
  <c r="K14" i="1"/>
  <c r="D13" i="1"/>
  <c r="K16" i="1"/>
  <c r="J19" i="1"/>
  <c r="N20" i="1"/>
  <c r="D24" i="1"/>
  <c r="P13" i="2"/>
  <c r="P13" i="1" s="1"/>
  <c r="K13" i="1"/>
  <c r="J16" i="1"/>
  <c r="D18" i="1"/>
  <c r="K21" i="1"/>
  <c r="P24" i="2"/>
  <c r="P24" i="1" s="1"/>
  <c r="Q31" i="2"/>
  <c r="Q31" i="1" s="1"/>
  <c r="D35" i="1"/>
  <c r="J13" i="1"/>
  <c r="K18" i="1"/>
  <c r="J21" i="1"/>
  <c r="K35" i="1"/>
  <c r="D38" i="1"/>
  <c r="K25" i="1"/>
  <c r="P14" i="2"/>
  <c r="P14" i="1" s="1"/>
  <c r="K15" i="1"/>
  <c r="J18" i="1"/>
  <c r="K26" i="1"/>
  <c r="J35" i="1"/>
  <c r="K38" i="1"/>
  <c r="J38" i="1"/>
  <c r="P38" i="2"/>
  <c r="P38" i="1" s="1"/>
  <c r="Q37" i="2"/>
  <c r="Q37" i="1" s="1"/>
  <c r="J37" i="1"/>
  <c r="K37" i="1"/>
  <c r="P37" i="2"/>
  <c r="P37" i="1" s="1"/>
  <c r="N36" i="1"/>
  <c r="Q36" i="2"/>
  <c r="Q36" i="1" s="1"/>
  <c r="J36" i="1"/>
  <c r="K36" i="1"/>
  <c r="P35" i="2"/>
  <c r="P35" i="1" s="1"/>
  <c r="K34" i="1"/>
  <c r="Q34" i="2"/>
  <c r="Q34" i="1" s="1"/>
  <c r="P34" i="2"/>
  <c r="P34" i="1" s="1"/>
  <c r="K33" i="1"/>
  <c r="J33" i="1"/>
  <c r="Q33" i="2"/>
  <c r="Q33" i="1" s="1"/>
  <c r="P33" i="2"/>
  <c r="P33" i="1" s="1"/>
  <c r="J32" i="1"/>
  <c r="K32" i="1"/>
  <c r="P32" i="2"/>
  <c r="P32" i="1" s="1"/>
  <c r="J31" i="1"/>
  <c r="K31" i="1"/>
  <c r="P31" i="2"/>
  <c r="P31" i="1" s="1"/>
  <c r="K30" i="1"/>
  <c r="J30" i="1"/>
  <c r="Q30" i="2"/>
  <c r="Q30" i="1" s="1"/>
  <c r="P30" i="2"/>
  <c r="P30" i="1" s="1"/>
  <c r="J29" i="1"/>
  <c r="K29" i="1"/>
  <c r="Q29" i="2"/>
  <c r="Q29" i="1" s="1"/>
  <c r="P29" i="2"/>
  <c r="P29" i="1" s="1"/>
  <c r="K28" i="1"/>
  <c r="J28" i="1"/>
  <c r="P28" i="2"/>
  <c r="P28" i="1" s="1"/>
  <c r="Q28" i="2"/>
  <c r="Q28" i="1" s="1"/>
  <c r="J27" i="1"/>
  <c r="P27" i="2"/>
  <c r="P27" i="1" s="1"/>
  <c r="M27" i="2"/>
  <c r="M27" i="1" s="1"/>
  <c r="D27" i="1"/>
  <c r="Q26" i="2"/>
  <c r="Q26" i="1" s="1"/>
  <c r="P26" i="2"/>
  <c r="P26" i="1" s="1"/>
  <c r="P25" i="2"/>
  <c r="P25" i="1" s="1"/>
  <c r="N24" i="1"/>
  <c r="L24" i="2"/>
  <c r="L24" i="1" s="1"/>
  <c r="K24" i="1"/>
  <c r="Q23" i="2"/>
  <c r="Q23" i="1" s="1"/>
  <c r="J23" i="1"/>
  <c r="K23" i="1"/>
  <c r="Q22" i="2"/>
  <c r="Q22" i="1" s="1"/>
  <c r="P23" i="2"/>
  <c r="P23" i="1" s="1"/>
  <c r="K22" i="1"/>
  <c r="P22" i="2"/>
  <c r="P22" i="1" s="1"/>
  <c r="J22" i="1"/>
  <c r="D22" i="1"/>
  <c r="N22" i="1"/>
  <c r="Q21" i="2"/>
  <c r="Q21" i="1" s="1"/>
  <c r="P21" i="2"/>
  <c r="P21" i="1" s="1"/>
  <c r="Q20" i="2"/>
  <c r="Q20" i="1" s="1"/>
  <c r="K20" i="1"/>
  <c r="D20" i="1"/>
  <c r="L20" i="2"/>
  <c r="L20" i="1" s="1"/>
  <c r="P19" i="2"/>
  <c r="P19" i="1" s="1"/>
  <c r="Q19" i="2"/>
  <c r="Q19" i="1" s="1"/>
  <c r="P18" i="2"/>
  <c r="P18" i="1" s="1"/>
  <c r="Q17" i="2"/>
  <c r="Q17" i="1" s="1"/>
  <c r="P17" i="2"/>
  <c r="P17" i="1" s="1"/>
  <c r="P16" i="2"/>
  <c r="P16" i="1" s="1"/>
  <c r="Q15" i="2"/>
  <c r="Q15" i="1" s="1"/>
  <c r="P15" i="2"/>
  <c r="P15" i="1" s="1"/>
  <c r="Q14" i="2"/>
  <c r="Q14" i="1" s="1"/>
  <c r="Q12" i="2"/>
  <c r="Q12" i="1" s="1"/>
  <c r="K11" i="1"/>
  <c r="J11" i="1"/>
  <c r="D12" i="1"/>
  <c r="P12" i="2"/>
  <c r="P12" i="1" s="1"/>
  <c r="L12" i="2"/>
  <c r="L12" i="1" s="1"/>
  <c r="Q11" i="2"/>
  <c r="Q11" i="1" s="1"/>
  <c r="P11" i="2"/>
  <c r="P11" i="1" s="1"/>
  <c r="O10" i="2"/>
  <c r="O10" i="1" s="1"/>
  <c r="N10" i="2"/>
  <c r="N10" i="1" s="1"/>
  <c r="K10" i="2"/>
  <c r="J10" i="2"/>
  <c r="D10" i="2"/>
  <c r="O9" i="2"/>
  <c r="O9" i="1" s="1"/>
  <c r="N9" i="2"/>
  <c r="N9" i="1" s="1"/>
  <c r="K9" i="2"/>
  <c r="J9" i="2"/>
  <c r="D9" i="2"/>
  <c r="D9" i="1" s="1"/>
  <c r="B8" i="1"/>
  <c r="C8" i="1"/>
  <c r="E8" i="1"/>
  <c r="F8" i="1"/>
  <c r="G8" i="1"/>
  <c r="H8" i="1"/>
  <c r="I8" i="1"/>
  <c r="O8" i="2"/>
  <c r="O8" i="1" s="1"/>
  <c r="N8" i="2"/>
  <c r="N8" i="1" s="1"/>
  <c r="K8" i="2"/>
  <c r="M8" i="2" s="1"/>
  <c r="M8" i="1" s="1"/>
  <c r="J8" i="2"/>
  <c r="L8" i="2" s="1"/>
  <c r="L8" i="1" s="1"/>
  <c r="D8" i="2"/>
  <c r="B7" i="1"/>
  <c r="C7" i="1"/>
  <c r="E7" i="1"/>
  <c r="F7" i="1"/>
  <c r="G7" i="1"/>
  <c r="H7" i="1"/>
  <c r="I7" i="1"/>
  <c r="O7" i="2"/>
  <c r="O7" i="1" s="1"/>
  <c r="N7" i="2"/>
  <c r="N7" i="1" s="1"/>
  <c r="K7" i="2"/>
  <c r="M7" i="2" s="1"/>
  <c r="M7" i="1" s="1"/>
  <c r="J7" i="2"/>
  <c r="L7" i="2" s="1"/>
  <c r="L7" i="1" s="1"/>
  <c r="D7" i="2"/>
  <c r="D7" i="1" s="1"/>
  <c r="I6" i="1"/>
  <c r="H6" i="1"/>
  <c r="G6" i="1"/>
  <c r="F6" i="1"/>
  <c r="E6" i="1"/>
  <c r="C6" i="1"/>
  <c r="B6" i="1"/>
  <c r="O6" i="2"/>
  <c r="O6" i="1" s="1"/>
  <c r="N6" i="2"/>
  <c r="N6" i="1" s="1"/>
  <c r="K6" i="2"/>
  <c r="M6" i="2" s="1"/>
  <c r="M6" i="1" s="1"/>
  <c r="J6" i="2"/>
  <c r="L6" i="2" s="1"/>
  <c r="L6" i="1" s="1"/>
  <c r="D6" i="2"/>
  <c r="J8" i="1" l="1"/>
  <c r="L9" i="2"/>
  <c r="L9" i="1" s="1"/>
  <c r="J9" i="1"/>
  <c r="M9" i="2"/>
  <c r="M9" i="1" s="1"/>
  <c r="K9" i="1"/>
  <c r="Q8" i="2"/>
  <c r="Q8" i="1" s="1"/>
  <c r="D8" i="1"/>
  <c r="K8" i="1"/>
  <c r="L10" i="2"/>
  <c r="L10" i="1" s="1"/>
  <c r="J10" i="1"/>
  <c r="M10" i="2"/>
  <c r="M10" i="1" s="1"/>
  <c r="K10" i="1"/>
  <c r="Q10" i="2"/>
  <c r="Q10" i="1" s="1"/>
  <c r="D10" i="1"/>
  <c r="P10" i="2"/>
  <c r="P10" i="1" s="1"/>
  <c r="Q9" i="2"/>
  <c r="Q9" i="1" s="1"/>
  <c r="P9" i="2"/>
  <c r="P9" i="1" s="1"/>
  <c r="K7" i="1"/>
  <c r="J7" i="1"/>
  <c r="P8" i="2"/>
  <c r="P8" i="1" s="1"/>
  <c r="Q7" i="2"/>
  <c r="Q7" i="1" s="1"/>
  <c r="P7" i="2"/>
  <c r="P7" i="1" s="1"/>
  <c r="Q6" i="2"/>
  <c r="Q6" i="1" s="1"/>
  <c r="K6" i="1"/>
  <c r="J6" i="1"/>
  <c r="P6" i="2"/>
  <c r="P6" i="1" s="1"/>
  <c r="D6" i="1"/>
</calcChain>
</file>

<file path=xl/sharedStrings.xml><?xml version="1.0" encoding="utf-8"?>
<sst xmlns="http://schemas.openxmlformats.org/spreadsheetml/2006/main" count="40" uniqueCount="39">
  <si>
    <t>Date</t>
  </si>
  <si>
    <t>Estimated NAV per Share</t>
  </si>
  <si>
    <t>Estimated Cash Component Per Creation Unit</t>
  </si>
  <si>
    <t>NAV per Share</t>
  </si>
  <si>
    <t>Creation Price per share</t>
  </si>
  <si>
    <t>Creation fee per share</t>
  </si>
  <si>
    <t>Creation Fee per creation unit (1)</t>
  </si>
  <si>
    <t>Effective Cash Component per Creation Unit</t>
  </si>
  <si>
    <t>Cash Adjustment per creation unit (1)</t>
  </si>
  <si>
    <t>(1) Positive values ​​indicate adjustments to be paid by the Investor to the Fund (per creation unit) when issuing or redeeming Shares.</t>
  </si>
  <si>
    <t>(1) Negative values ​​indicate adjustments to be paid by the Fund to the Investor (per creation unit) when issuing or redeeming Shares.</t>
  </si>
  <si>
    <t>Data</t>
  </si>
  <si>
    <t>Número de cotas num Lote</t>
  </si>
  <si>
    <t>Estimativa do Valor da Cota (abertura)</t>
  </si>
  <si>
    <t>Estimativa do Valor Financeiro para criação de um Lote (abertura)</t>
  </si>
  <si>
    <t>Valor da Cota de Fechamento do Dia</t>
  </si>
  <si>
    <t>Taxa de Integralização (Taxa de Ingresso) por Cota</t>
  </si>
  <si>
    <t>Custo Efetivo em Reais por Lote de Criação</t>
  </si>
  <si>
    <t>(1) Os valores positivos indicam ajustes a serem pagos pelo Investidor ao Fundo (por lote) quando da emissão ou resgate de Cotas.</t>
  </si>
  <si>
    <t>(1) Os valores negativos indicam ajustes a serem pagos pelo Fundo ao Investidor (por lote) quando da emissão ou resgate de Cotas.</t>
  </si>
  <si>
    <t>Taxa de Integralização (Taxa de Ingresso) em Reais por Lote (1)</t>
  </si>
  <si>
    <t>Valor da Cota de Criação 
(inclui taxa de integralização)</t>
  </si>
  <si>
    <t>Valor da Cota de Resgate
(inclui taxa de resgate)</t>
  </si>
  <si>
    <t>Taxa de Resgate (Taxa de Saída) por Cota</t>
  </si>
  <si>
    <t>Taxa de Resgate (Taxa de Saída) em Reais por Lote (1)</t>
  </si>
  <si>
    <t>Custo Efetivo em Reais por Lote de Resgate</t>
  </si>
  <si>
    <t>Ajuste Financeiro por Lote Integralização (D+1) (1)</t>
  </si>
  <si>
    <t>Ajuste Financeiro por Lote de Resgate (D+1) (1)</t>
  </si>
  <si>
    <t>Redemption Price Per share</t>
  </si>
  <si>
    <t>Redemption fee per share</t>
  </si>
  <si>
    <t>Redemption Fee per Creation Unit (1)</t>
  </si>
  <si>
    <t>Effective Cash Component per Redemption Unit</t>
  </si>
  <si>
    <t>Cash Adjustment per redemption unit (1)</t>
  </si>
  <si>
    <t>Número de Cotas Criadas</t>
  </si>
  <si>
    <t>Número de Cotas Resgatadas</t>
  </si>
  <si>
    <t>Nº Shares per Creation Unit</t>
  </si>
  <si>
    <t>Nº Subscriptions Units</t>
  </si>
  <si>
    <t>Nº Redemptions Units</t>
  </si>
  <si>
    <t>ETHE11 - Cash Creation/Redemption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</si>
</sst>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R$]#,##0.00"/>
    <numFmt numFmtId="166" formatCode="[$R$]#,##0.000000"/>
    <numFmt numFmtId="167" formatCode="yyyy\-mm\-dd"/>
  </numFmts>
  <fonts count="7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5">
    <xf numFmtId="0" fontId="0" fillId="0" borderId="0" xfId="0" applyFont="1" applyAlignment="1"/>
    <xf numFmtId="4" fontId="2" fillId="0" borderId="0" xfId="0" applyNumberFormat="1" applyFont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/>
    <xf numFmtId="4" fontId="4" fillId="0" borderId="0" xfId="0" applyNumberFormat="1" applyFont="1" applyAlignment="1"/>
    <xf numFmtId="3" fontId="4" fillId="0" borderId="1" xfId="0" applyNumberFormat="1" applyFont="1" applyBorder="1" applyAlignment="1"/>
    <xf numFmtId="165" fontId="4" fillId="2" borderId="1" xfId="0" applyNumberFormat="1" applyFont="1" applyFill="1" applyBorder="1" applyAlignment="1"/>
    <xf numFmtId="165" fontId="2" fillId="2" borderId="1" xfId="0" applyNumberFormat="1" applyFont="1" applyFill="1" applyBorder="1"/>
    <xf numFmtId="166" fontId="4" fillId="0" borderId="1" xfId="0" applyNumberFormat="1" applyFont="1" applyBorder="1" applyAlignment="1"/>
    <xf numFmtId="166" fontId="4" fillId="3" borderId="1" xfId="0" applyNumberFormat="1" applyFont="1" applyFill="1" applyBorder="1" applyAlignment="1"/>
    <xf numFmtId="10" fontId="2" fillId="3" borderId="1" xfId="0" applyNumberFormat="1" applyFont="1" applyFill="1" applyBorder="1"/>
    <xf numFmtId="165" fontId="2" fillId="3" borderId="1" xfId="0" applyNumberFormat="1" applyFont="1" applyFill="1" applyBorder="1" applyAlignment="1"/>
    <xf numFmtId="165" fontId="2" fillId="3" borderId="1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167" fontId="4" fillId="0" borderId="1" xfId="0" applyNumberFormat="1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3" fontId="4" fillId="0" borderId="1" xfId="0" applyNumberFormat="1" applyFont="1" applyBorder="1"/>
    <xf numFmtId="165" fontId="4" fillId="2" borderId="1" xfId="0" applyNumberFormat="1" applyFont="1" applyFill="1" applyBorder="1"/>
    <xf numFmtId="166" fontId="4" fillId="0" borderId="1" xfId="0" applyNumberFormat="1" applyFont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164" fontId="4" fillId="0" borderId="1" xfId="1" applyFont="1" applyBorder="1" applyAlignment="1"/>
    <xf numFmtId="164" fontId="4" fillId="0" borderId="1" xfId="1" applyFont="1" applyBorder="1"/>
    <xf numFmtId="164" fontId="0" fillId="0" borderId="0" xfId="1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="115" zoomScaleNormal="115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C47" sqref="C47"/>
    </sheetView>
  </sheetViews>
  <sheetFormatPr defaultColWidth="12.7109375" defaultRowHeight="12.75" x14ac:dyDescent="0.2"/>
  <cols>
    <col min="2" max="2" width="16.28515625" customWidth="1"/>
    <col min="3" max="3" width="15.5703125" customWidth="1"/>
    <col min="4" max="4" width="25" customWidth="1"/>
    <col min="5" max="5" width="26" customWidth="1"/>
    <col min="6" max="6" width="16.28515625" style="25" customWidth="1"/>
    <col min="7" max="7" width="27.85546875" customWidth="1"/>
    <col min="8" max="8" width="16.28515625" style="25" customWidth="1"/>
    <col min="9" max="9" width="27.85546875" style="20" customWidth="1"/>
    <col min="10" max="10" width="22.140625" customWidth="1"/>
    <col min="11" max="11" width="22.140625" style="20" customWidth="1"/>
    <col min="12" max="12" width="25.28515625" customWidth="1"/>
    <col min="13" max="13" width="25.28515625" style="20" customWidth="1"/>
    <col min="14" max="14" width="24.7109375" customWidth="1"/>
    <col min="15" max="16" width="24.7109375" style="20" customWidth="1"/>
    <col min="17" max="17" width="23.85546875" customWidth="1"/>
  </cols>
  <sheetData>
    <row r="1" spans="1:17" s="16" customFormat="1" x14ac:dyDescent="0.2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6" customFormat="1" x14ac:dyDescent="0.2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16" customFormat="1" x14ac:dyDescent="0.2">
      <c r="A3" s="19"/>
      <c r="B3" s="17"/>
      <c r="C3" s="17"/>
      <c r="D3" s="17"/>
      <c r="E3" s="17"/>
      <c r="F3" s="26"/>
      <c r="G3" s="17"/>
      <c r="H3" s="26"/>
      <c r="I3" s="21"/>
      <c r="J3" s="17"/>
      <c r="K3" s="21"/>
      <c r="L3" s="17"/>
      <c r="M3" s="21"/>
      <c r="N3" s="17"/>
      <c r="O3" s="21"/>
      <c r="P3" s="21"/>
      <c r="Q3" s="17"/>
    </row>
    <row r="4" spans="1:17" ht="25.5" customHeight="1" x14ac:dyDescent="0.2">
      <c r="A4" s="30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38.25" x14ac:dyDescent="0.2">
      <c r="A5" s="2" t="s">
        <v>11</v>
      </c>
      <c r="B5" s="3" t="s">
        <v>12</v>
      </c>
      <c r="C5" s="4" t="s">
        <v>13</v>
      </c>
      <c r="D5" s="4" t="s">
        <v>14</v>
      </c>
      <c r="E5" s="2" t="s">
        <v>15</v>
      </c>
      <c r="F5" s="2" t="s">
        <v>33</v>
      </c>
      <c r="G5" s="2" t="s">
        <v>21</v>
      </c>
      <c r="H5" s="2" t="s">
        <v>34</v>
      </c>
      <c r="I5" s="2" t="s">
        <v>22</v>
      </c>
      <c r="J5" s="2" t="s">
        <v>16</v>
      </c>
      <c r="K5" s="2" t="s">
        <v>23</v>
      </c>
      <c r="L5" s="2" t="s">
        <v>20</v>
      </c>
      <c r="M5" s="2" t="s">
        <v>24</v>
      </c>
      <c r="N5" s="2" t="s">
        <v>17</v>
      </c>
      <c r="O5" s="2" t="s">
        <v>25</v>
      </c>
      <c r="P5" s="2" t="s">
        <v>26</v>
      </c>
      <c r="Q5" s="2" t="s">
        <v>27</v>
      </c>
    </row>
    <row r="6" spans="1:17" x14ac:dyDescent="0.2">
      <c r="A6" s="18">
        <v>44425</v>
      </c>
      <c r="B6" s="22">
        <v>50000</v>
      </c>
      <c r="C6" s="23">
        <v>50</v>
      </c>
      <c r="D6" s="10">
        <f t="shared" ref="D6" si="0">C6*B6</f>
        <v>2500000</v>
      </c>
      <c r="E6" s="24">
        <v>50</v>
      </c>
      <c r="F6" s="28">
        <v>2262154</v>
      </c>
      <c r="G6" s="24">
        <v>50</v>
      </c>
      <c r="H6" s="28">
        <v>0</v>
      </c>
      <c r="I6" s="24">
        <v>50</v>
      </c>
      <c r="J6" s="13">
        <f t="shared" ref="J6" si="1">(G6-E6)/E6</f>
        <v>0</v>
      </c>
      <c r="K6" s="13">
        <f t="shared" ref="K6" si="2">(E6-I6)/E6</f>
        <v>0</v>
      </c>
      <c r="L6" s="15">
        <f t="shared" ref="L6" si="3">J6*B6*E6</f>
        <v>0</v>
      </c>
      <c r="M6" s="15">
        <f t="shared" ref="M6" si="4">K6*B6*E6</f>
        <v>0</v>
      </c>
      <c r="N6" s="15">
        <f t="shared" ref="N6" si="5">G6*B6</f>
        <v>2500000</v>
      </c>
      <c r="O6" s="15">
        <f t="shared" ref="O6" si="6">I6*B6</f>
        <v>2500000</v>
      </c>
      <c r="P6" s="15">
        <f t="shared" ref="P6" si="7">N6-D6</f>
        <v>0</v>
      </c>
      <c r="Q6" s="15">
        <f t="shared" ref="Q6" si="8">D6-O6</f>
        <v>0</v>
      </c>
    </row>
    <row r="7" spans="1:17" x14ac:dyDescent="0.2">
      <c r="A7" s="18">
        <v>44426</v>
      </c>
      <c r="B7" s="22">
        <v>50000</v>
      </c>
      <c r="C7" s="23">
        <v>54</v>
      </c>
      <c r="D7" s="10">
        <f t="shared" ref="D7" si="9">C7*B7</f>
        <v>2700000</v>
      </c>
      <c r="E7" s="24">
        <v>49.0560075</v>
      </c>
      <c r="F7" s="28">
        <v>0</v>
      </c>
      <c r="G7" s="24">
        <v>49.0560075</v>
      </c>
      <c r="H7" s="28">
        <v>0</v>
      </c>
      <c r="I7" s="24">
        <v>49.0560075</v>
      </c>
      <c r="J7" s="13">
        <f t="shared" ref="J7" si="10">(G7-E7)/E7</f>
        <v>0</v>
      </c>
      <c r="K7" s="13">
        <f t="shared" ref="K7" si="11">(E7-I7)/E7</f>
        <v>0</v>
      </c>
      <c r="L7" s="15">
        <f t="shared" ref="L7" si="12">J7*B7*E7</f>
        <v>0</v>
      </c>
      <c r="M7" s="15">
        <f t="shared" ref="M7" si="13">K7*B7*E7</f>
        <v>0</v>
      </c>
      <c r="N7" s="15">
        <f t="shared" ref="N7" si="14">G7*B7</f>
        <v>2452800.375</v>
      </c>
      <c r="O7" s="15">
        <f t="shared" ref="O7" si="15">I7*B7</f>
        <v>2452800.375</v>
      </c>
      <c r="P7" s="15">
        <f t="shared" ref="P7" si="16">N7-D7</f>
        <v>-247199.625</v>
      </c>
      <c r="Q7" s="15">
        <f t="shared" ref="Q7" si="17">D7-O7</f>
        <v>247199.625</v>
      </c>
    </row>
    <row r="8" spans="1:17" x14ac:dyDescent="0.2">
      <c r="A8" s="18">
        <v>44427</v>
      </c>
      <c r="B8" s="22">
        <v>50000</v>
      </c>
      <c r="C8" s="23">
        <v>53</v>
      </c>
      <c r="D8" s="10">
        <f t="shared" ref="D8" si="18">C8*B8</f>
        <v>2650000</v>
      </c>
      <c r="E8" s="24">
        <v>50.791476119999999</v>
      </c>
      <c r="F8" s="28">
        <v>0</v>
      </c>
      <c r="G8" s="24">
        <v>50.791476119999999</v>
      </c>
      <c r="H8" s="28">
        <v>0</v>
      </c>
      <c r="I8" s="24">
        <v>50.791476119999999</v>
      </c>
      <c r="J8" s="13">
        <f t="shared" ref="J8" si="19">(G8-E8)/E8</f>
        <v>0</v>
      </c>
      <c r="K8" s="13">
        <f t="shared" ref="K8" si="20">(E8-I8)/E8</f>
        <v>0</v>
      </c>
      <c r="L8" s="15">
        <f t="shared" ref="L8" si="21">J8*B8*E8</f>
        <v>0</v>
      </c>
      <c r="M8" s="15">
        <f t="shared" ref="M8" si="22">K8*B8*E8</f>
        <v>0</v>
      </c>
      <c r="N8" s="15">
        <f t="shared" ref="N8" si="23">G8*B8</f>
        <v>2539573.8059999999</v>
      </c>
      <c r="O8" s="15">
        <f t="shared" ref="O8" si="24">I8*B8</f>
        <v>2539573.8059999999</v>
      </c>
      <c r="P8" s="15">
        <f t="shared" ref="P8" si="25">N8-D8</f>
        <v>-110426.19400000013</v>
      </c>
      <c r="Q8" s="15">
        <f t="shared" ref="Q8" si="26">D8-O8</f>
        <v>110426.19400000013</v>
      </c>
    </row>
    <row r="9" spans="1:17" x14ac:dyDescent="0.2">
      <c r="A9" s="18">
        <v>44428</v>
      </c>
      <c r="B9" s="22">
        <v>50000</v>
      </c>
      <c r="C9" s="23">
        <v>58</v>
      </c>
      <c r="D9" s="10">
        <f t="shared" ref="D9" si="27">C9*B9</f>
        <v>2900000</v>
      </c>
      <c r="E9" s="24">
        <v>52.217672399999998</v>
      </c>
      <c r="F9" s="28">
        <v>0</v>
      </c>
      <c r="G9" s="24">
        <v>52.217672399999998</v>
      </c>
      <c r="H9" s="28">
        <v>0</v>
      </c>
      <c r="I9" s="24">
        <v>52.217672399999998</v>
      </c>
      <c r="J9" s="13">
        <f t="shared" ref="J9" si="28">(G9-E9)/E9</f>
        <v>0</v>
      </c>
      <c r="K9" s="13">
        <f t="shared" ref="K9" si="29">(E9-I9)/E9</f>
        <v>0</v>
      </c>
      <c r="L9" s="15">
        <f t="shared" ref="L9" si="30">J9*B9*E9</f>
        <v>0</v>
      </c>
      <c r="M9" s="15">
        <f t="shared" ref="M9" si="31">K9*B9*E9</f>
        <v>0</v>
      </c>
      <c r="N9" s="15">
        <f t="shared" ref="N9" si="32">G9*B9</f>
        <v>2610883.62</v>
      </c>
      <c r="O9" s="15">
        <f t="shared" ref="O9" si="33">I9*B9</f>
        <v>2610883.62</v>
      </c>
      <c r="P9" s="15">
        <f t="shared" ref="P9" si="34">N9-D9</f>
        <v>-289116.37999999989</v>
      </c>
      <c r="Q9" s="15">
        <f t="shared" ref="Q9" si="35">D9-O9</f>
        <v>289116.37999999989</v>
      </c>
    </row>
    <row r="10" spans="1:17" x14ac:dyDescent="0.2">
      <c r="A10" s="18">
        <v>44431</v>
      </c>
      <c r="B10" s="22">
        <v>50000</v>
      </c>
      <c r="C10" s="23">
        <v>60</v>
      </c>
      <c r="D10" s="10">
        <f t="shared" ref="D10" si="36">C10*B10</f>
        <v>3000000</v>
      </c>
      <c r="E10" s="24">
        <v>53.558957849999999</v>
      </c>
      <c r="F10" s="28">
        <v>0</v>
      </c>
      <c r="G10" s="24">
        <v>53.558957849999999</v>
      </c>
      <c r="H10" s="28">
        <v>0</v>
      </c>
      <c r="I10" s="24">
        <v>53.558957849999999</v>
      </c>
      <c r="J10" s="13">
        <f t="shared" ref="J10" si="37">(G10-E10)/E10</f>
        <v>0</v>
      </c>
      <c r="K10" s="13">
        <f t="shared" ref="K10" si="38">(E10-I10)/E10</f>
        <v>0</v>
      </c>
      <c r="L10" s="15">
        <f t="shared" ref="L10" si="39">J10*B10*E10</f>
        <v>0</v>
      </c>
      <c r="M10" s="15">
        <f t="shared" ref="M10" si="40">K10*B10*E10</f>
        <v>0</v>
      </c>
      <c r="N10" s="15">
        <f t="shared" ref="N10" si="41">G10*B10</f>
        <v>2677947.8925000001</v>
      </c>
      <c r="O10" s="15">
        <f t="shared" ref="O10" si="42">I10*B10</f>
        <v>2677947.8925000001</v>
      </c>
      <c r="P10" s="15">
        <f t="shared" ref="P10" si="43">N10-D10</f>
        <v>-322052.10749999993</v>
      </c>
      <c r="Q10" s="15">
        <f t="shared" ref="Q10" si="44">D10-O10</f>
        <v>322052.10749999993</v>
      </c>
    </row>
    <row r="11" spans="1:17" x14ac:dyDescent="0.2">
      <c r="A11" s="18">
        <v>44432</v>
      </c>
      <c r="B11" s="22">
        <v>50000</v>
      </c>
      <c r="C11" s="23">
        <v>59</v>
      </c>
      <c r="D11" s="10">
        <f t="shared" ref="D11" si="45">C11*B11</f>
        <v>2950000</v>
      </c>
      <c r="E11" s="24">
        <v>49.927685609999997</v>
      </c>
      <c r="F11" s="28">
        <v>0</v>
      </c>
      <c r="G11" s="24">
        <v>49.927685609999997</v>
      </c>
      <c r="H11" s="28">
        <v>0</v>
      </c>
      <c r="I11" s="24">
        <v>49.927685609999997</v>
      </c>
      <c r="J11" s="13">
        <f t="shared" ref="J11" si="46">(G11-E11)/E11</f>
        <v>0</v>
      </c>
      <c r="K11" s="13">
        <f t="shared" ref="K11" si="47">(E11-I11)/E11</f>
        <v>0</v>
      </c>
      <c r="L11" s="15">
        <f t="shared" ref="L11" si="48">J11*B11*E11</f>
        <v>0</v>
      </c>
      <c r="M11" s="15">
        <f t="shared" ref="M11" si="49">K11*B11*E11</f>
        <v>0</v>
      </c>
      <c r="N11" s="15">
        <f t="shared" ref="N11" si="50">G11*B11</f>
        <v>2496384.2804999999</v>
      </c>
      <c r="O11" s="15">
        <f t="shared" ref="O11" si="51">I11*B11</f>
        <v>2496384.2804999999</v>
      </c>
      <c r="P11" s="15">
        <f t="shared" ref="P11" si="52">N11-D11</f>
        <v>-453615.71950000012</v>
      </c>
      <c r="Q11" s="15">
        <f t="shared" ref="Q11" si="53">D11-O11</f>
        <v>453615.71950000012</v>
      </c>
    </row>
    <row r="12" spans="1:17" x14ac:dyDescent="0.2">
      <c r="A12" s="18">
        <v>44433</v>
      </c>
      <c r="B12" s="22">
        <v>50000</v>
      </c>
      <c r="C12" s="23">
        <v>54</v>
      </c>
      <c r="D12" s="10">
        <f t="shared" ref="D12" si="54">C12*B12</f>
        <v>2700000</v>
      </c>
      <c r="E12" s="24">
        <v>50.3751599</v>
      </c>
      <c r="F12" s="28">
        <v>0</v>
      </c>
      <c r="G12" s="24">
        <v>50.3751599</v>
      </c>
      <c r="H12" s="28">
        <v>150000</v>
      </c>
      <c r="I12" s="24">
        <v>50.323067628060002</v>
      </c>
      <c r="J12" s="13">
        <f t="shared" ref="J12" si="55">(G12-E12)/E12</f>
        <v>0</v>
      </c>
      <c r="K12" s="13">
        <f t="shared" ref="K12" si="56">(E12-I12)/E12</f>
        <v>1.0340864831676229E-3</v>
      </c>
      <c r="L12" s="15">
        <f t="shared" ref="L12" si="57">J12*B12*E12</f>
        <v>0</v>
      </c>
      <c r="M12" s="15">
        <f t="shared" ref="M12" si="58">K12*B12*E12</f>
        <v>2604.6135969998832</v>
      </c>
      <c r="N12" s="15">
        <f t="shared" ref="N12" si="59">G12*B12</f>
        <v>2518757.9950000001</v>
      </c>
      <c r="O12" s="15">
        <f t="shared" ref="O12" si="60">I12*B12</f>
        <v>2516153.3814030001</v>
      </c>
      <c r="P12" s="15">
        <f t="shared" ref="P12" si="61">N12-D12</f>
        <v>-181242.00499999989</v>
      </c>
      <c r="Q12" s="15">
        <f t="shared" ref="Q12" si="62">D12-O12</f>
        <v>183846.61859699991</v>
      </c>
    </row>
    <row r="13" spans="1:17" x14ac:dyDescent="0.2">
      <c r="A13" s="18">
        <v>44434</v>
      </c>
      <c r="B13" s="22">
        <v>50000</v>
      </c>
      <c r="C13" s="23">
        <v>54</v>
      </c>
      <c r="D13" s="10">
        <f t="shared" ref="D13" si="63">C13*B13</f>
        <v>2700000</v>
      </c>
      <c r="E13" s="24">
        <v>49.109156769999998</v>
      </c>
      <c r="F13" s="28">
        <v>0</v>
      </c>
      <c r="G13" s="24">
        <v>49.109156769999998</v>
      </c>
      <c r="H13" s="28">
        <v>0</v>
      </c>
      <c r="I13" s="24">
        <v>49.109156769999998</v>
      </c>
      <c r="J13" s="13">
        <f t="shared" ref="J13" si="64">(G13-E13)/E13</f>
        <v>0</v>
      </c>
      <c r="K13" s="13">
        <f t="shared" ref="K13" si="65">(E13-I13)/E13</f>
        <v>0</v>
      </c>
      <c r="L13" s="15">
        <f t="shared" ref="L13" si="66">J13*B13*E13</f>
        <v>0</v>
      </c>
      <c r="M13" s="15">
        <f t="shared" ref="M13" si="67">K13*B13*E13</f>
        <v>0</v>
      </c>
      <c r="N13" s="15">
        <f t="shared" ref="N13" si="68">G13*B13</f>
        <v>2455457.8385000001</v>
      </c>
      <c r="O13" s="15">
        <f t="shared" ref="O13" si="69">I13*B13</f>
        <v>2455457.8385000001</v>
      </c>
      <c r="P13" s="15">
        <f t="shared" ref="P13" si="70">N13-D13</f>
        <v>-244542.16149999993</v>
      </c>
      <c r="Q13" s="15">
        <f t="shared" ref="Q13" si="71">D13-O13</f>
        <v>244542.16149999993</v>
      </c>
    </row>
    <row r="14" spans="1:17" x14ac:dyDescent="0.2">
      <c r="A14" s="18">
        <v>44435</v>
      </c>
      <c r="B14" s="22">
        <v>50000</v>
      </c>
      <c r="C14" s="23">
        <v>54</v>
      </c>
      <c r="D14" s="10">
        <f t="shared" ref="D14" si="72">C14*B14</f>
        <v>2700000</v>
      </c>
      <c r="E14" s="24">
        <v>50.196890930000002</v>
      </c>
      <c r="F14" s="28">
        <v>0</v>
      </c>
      <c r="G14" s="24">
        <v>50.196890930000002</v>
      </c>
      <c r="H14" s="28">
        <v>0</v>
      </c>
      <c r="I14" s="24">
        <v>50.196890930000002</v>
      </c>
      <c r="J14" s="13">
        <f t="shared" ref="J14" si="73">(G14-E14)/E14</f>
        <v>0</v>
      </c>
      <c r="K14" s="13">
        <f t="shared" ref="K14" si="74">(E14-I14)/E14</f>
        <v>0</v>
      </c>
      <c r="L14" s="15">
        <f t="shared" ref="L14" si="75">J14*B14*E14</f>
        <v>0</v>
      </c>
      <c r="M14" s="15">
        <f t="shared" ref="M14" si="76">K14*B14*E14</f>
        <v>0</v>
      </c>
      <c r="N14" s="15">
        <f t="shared" ref="N14" si="77">G14*B14</f>
        <v>2509844.5465000002</v>
      </c>
      <c r="O14" s="15">
        <f t="shared" ref="O14" si="78">I14*B14</f>
        <v>2509844.5465000002</v>
      </c>
      <c r="P14" s="15">
        <f t="shared" ref="P14" si="79">N14-D14</f>
        <v>-190155.45349999983</v>
      </c>
      <c r="Q14" s="15">
        <f t="shared" ref="Q14" si="80">D14-O14</f>
        <v>190155.45349999983</v>
      </c>
    </row>
    <row r="15" spans="1:17" x14ac:dyDescent="0.2">
      <c r="A15" s="18">
        <v>44438</v>
      </c>
      <c r="B15" s="22">
        <v>50000</v>
      </c>
      <c r="C15" s="23">
        <v>55</v>
      </c>
      <c r="D15" s="10">
        <f t="shared" ref="D15" si="81">C15*B15</f>
        <v>2750000</v>
      </c>
      <c r="E15" s="24">
        <v>51.477328630000002</v>
      </c>
      <c r="F15" s="28">
        <v>0</v>
      </c>
      <c r="G15" s="24">
        <v>51.477328630000002</v>
      </c>
      <c r="H15" s="28">
        <v>0</v>
      </c>
      <c r="I15" s="24">
        <v>51.477328630000002</v>
      </c>
      <c r="J15" s="13">
        <f t="shared" ref="J15" si="82">(G15-E15)/E15</f>
        <v>0</v>
      </c>
      <c r="K15" s="13">
        <f t="shared" ref="K15" si="83">(E15-I15)/E15</f>
        <v>0</v>
      </c>
      <c r="L15" s="15">
        <f t="shared" ref="L15" si="84">J15*B15*E15</f>
        <v>0</v>
      </c>
      <c r="M15" s="15">
        <f t="shared" ref="M15" si="85">K15*B15*E15</f>
        <v>0</v>
      </c>
      <c r="N15" s="15">
        <f t="shared" ref="N15" si="86">G15*B15</f>
        <v>2573866.4314999999</v>
      </c>
      <c r="O15" s="15">
        <f t="shared" ref="O15" si="87">I15*B15</f>
        <v>2573866.4314999999</v>
      </c>
      <c r="P15" s="15">
        <f t="shared" ref="P15" si="88">N15-D15</f>
        <v>-176133.56850000005</v>
      </c>
      <c r="Q15" s="15">
        <f t="shared" ref="Q15" si="89">D15-O15</f>
        <v>176133.56850000005</v>
      </c>
    </row>
    <row r="16" spans="1:17" x14ac:dyDescent="0.2">
      <c r="A16" s="18">
        <v>44439</v>
      </c>
      <c r="B16" s="22">
        <v>50000</v>
      </c>
      <c r="C16" s="23">
        <v>57</v>
      </c>
      <c r="D16" s="10">
        <f t="shared" ref="D16" si="90">C16*B16</f>
        <v>2850000</v>
      </c>
      <c r="E16" s="24">
        <v>52.691154969999999</v>
      </c>
      <c r="F16" s="28">
        <v>0</v>
      </c>
      <c r="G16" s="24">
        <v>52.691154969999999</v>
      </c>
      <c r="H16" s="28">
        <v>0</v>
      </c>
      <c r="I16" s="24">
        <v>52.691154969999999</v>
      </c>
      <c r="J16" s="13">
        <f t="shared" ref="J16" si="91">(G16-E16)/E16</f>
        <v>0</v>
      </c>
      <c r="K16" s="13">
        <f t="shared" ref="K16" si="92">(E16-I16)/E16</f>
        <v>0</v>
      </c>
      <c r="L16" s="15">
        <f t="shared" ref="L16" si="93">J16*B16*E16</f>
        <v>0</v>
      </c>
      <c r="M16" s="15">
        <f t="shared" ref="M16" si="94">K16*B16*E16</f>
        <v>0</v>
      </c>
      <c r="N16" s="15">
        <f t="shared" ref="N16" si="95">G16*B16</f>
        <v>2634557.7484999998</v>
      </c>
      <c r="O16" s="15">
        <f t="shared" ref="O16" si="96">I16*B16</f>
        <v>2634557.7484999998</v>
      </c>
      <c r="P16" s="15">
        <f t="shared" ref="P16" si="97">N16-D16</f>
        <v>-215442.25150000025</v>
      </c>
      <c r="Q16" s="15">
        <f t="shared" ref="Q16" si="98">D16-O16</f>
        <v>215442.25150000025</v>
      </c>
    </row>
    <row r="17" spans="1:17" x14ac:dyDescent="0.2">
      <c r="A17" s="18">
        <v>44440</v>
      </c>
      <c r="B17" s="22">
        <v>50000</v>
      </c>
      <c r="C17" s="23">
        <v>61</v>
      </c>
      <c r="D17" s="10">
        <f t="shared" ref="D17" si="99">C17*B17</f>
        <v>3050000</v>
      </c>
      <c r="E17" s="24">
        <v>57.191508380000002</v>
      </c>
      <c r="F17" s="28">
        <v>0</v>
      </c>
      <c r="G17" s="24">
        <v>57.191508380000002</v>
      </c>
      <c r="H17" s="28">
        <v>0</v>
      </c>
      <c r="I17" s="24">
        <v>57.191508380000002</v>
      </c>
      <c r="J17" s="13">
        <f t="shared" ref="J17" si="100">(G17-E17)/E17</f>
        <v>0</v>
      </c>
      <c r="K17" s="13">
        <f t="shared" ref="K17" si="101">(E17-I17)/E17</f>
        <v>0</v>
      </c>
      <c r="L17" s="15">
        <f t="shared" ref="L17" si="102">J17*B17*E17</f>
        <v>0</v>
      </c>
      <c r="M17" s="15">
        <f t="shared" ref="M17" si="103">K17*B17*E17</f>
        <v>0</v>
      </c>
      <c r="N17" s="15">
        <f t="shared" ref="N17" si="104">G17*B17</f>
        <v>2859575.4190000002</v>
      </c>
      <c r="O17" s="15">
        <f t="shared" ref="O17" si="105">I17*B17</f>
        <v>2859575.4190000002</v>
      </c>
      <c r="P17" s="15">
        <f t="shared" ref="P17" si="106">N17-D17</f>
        <v>-190424.58099999977</v>
      </c>
      <c r="Q17" s="15">
        <f t="shared" ref="Q17" si="107">D17-O17</f>
        <v>190424.58099999977</v>
      </c>
    </row>
    <row r="18" spans="1:17" x14ac:dyDescent="0.2">
      <c r="A18" s="18">
        <v>44441</v>
      </c>
      <c r="B18" s="22">
        <v>50000</v>
      </c>
      <c r="C18" s="23">
        <v>65</v>
      </c>
      <c r="D18" s="10">
        <f t="shared" ref="D18" si="108">C18*B18</f>
        <v>3250000</v>
      </c>
      <c r="E18" s="24">
        <v>58.487136829999997</v>
      </c>
      <c r="F18" s="28">
        <v>0</v>
      </c>
      <c r="G18" s="24">
        <v>58.487136829999997</v>
      </c>
      <c r="H18" s="28">
        <v>0</v>
      </c>
      <c r="I18" s="24">
        <v>58.487136829999997</v>
      </c>
      <c r="J18" s="13">
        <f t="shared" ref="J18" si="109">(G18-E18)/E18</f>
        <v>0</v>
      </c>
      <c r="K18" s="13">
        <f t="shared" ref="K18" si="110">(E18-I18)/E18</f>
        <v>0</v>
      </c>
      <c r="L18" s="15">
        <f t="shared" ref="L18" si="111">J18*B18*E18</f>
        <v>0</v>
      </c>
      <c r="M18" s="15">
        <f t="shared" ref="M18" si="112">K18*B18*E18</f>
        <v>0</v>
      </c>
      <c r="N18" s="15">
        <f t="shared" ref="N18" si="113">G18*B18</f>
        <v>2924356.8414999996</v>
      </c>
      <c r="O18" s="15">
        <f t="shared" ref="O18" si="114">I18*B18</f>
        <v>2924356.8414999996</v>
      </c>
      <c r="P18" s="15">
        <f t="shared" ref="P18" si="115">N18-D18</f>
        <v>-325643.15850000037</v>
      </c>
      <c r="Q18" s="15">
        <f t="shared" ref="Q18" si="116">D18-O18</f>
        <v>325643.15850000037</v>
      </c>
    </row>
    <row r="19" spans="1:17" x14ac:dyDescent="0.2">
      <c r="A19" s="18">
        <v>44442</v>
      </c>
      <c r="B19" s="22">
        <v>50000</v>
      </c>
      <c r="C19" s="23">
        <v>67</v>
      </c>
      <c r="D19" s="10">
        <f t="shared" ref="D19" si="117">C19*B19</f>
        <v>3350000</v>
      </c>
      <c r="E19" s="24">
        <v>61.284849739999999</v>
      </c>
      <c r="F19" s="28">
        <v>0</v>
      </c>
      <c r="G19" s="24">
        <v>61.284849739999999</v>
      </c>
      <c r="H19" s="28">
        <v>0</v>
      </c>
      <c r="I19" s="24">
        <v>61.284849739999999</v>
      </c>
      <c r="J19" s="13">
        <f t="shared" ref="J19" si="118">(G19-E19)/E19</f>
        <v>0</v>
      </c>
      <c r="K19" s="13">
        <f t="shared" ref="K19" si="119">(E19-I19)/E19</f>
        <v>0</v>
      </c>
      <c r="L19" s="15">
        <f t="shared" ref="L19" si="120">J19*B19*E19</f>
        <v>0</v>
      </c>
      <c r="M19" s="15">
        <f t="shared" ref="M19" si="121">K19*B19*E19</f>
        <v>0</v>
      </c>
      <c r="N19" s="15">
        <f t="shared" ref="N19" si="122">G19*B19</f>
        <v>3064242.4869999997</v>
      </c>
      <c r="O19" s="15">
        <f t="shared" ref="O19" si="123">I19*B19</f>
        <v>3064242.4869999997</v>
      </c>
      <c r="P19" s="15">
        <f t="shared" ref="P19" si="124">N19-D19</f>
        <v>-285757.51300000027</v>
      </c>
      <c r="Q19" s="15">
        <f t="shared" ref="Q19" si="125">D19-O19</f>
        <v>285757.51300000027</v>
      </c>
    </row>
    <row r="20" spans="1:17" x14ac:dyDescent="0.2">
      <c r="A20" s="18">
        <v>44447</v>
      </c>
      <c r="B20" s="22">
        <v>50000</v>
      </c>
      <c r="C20" s="23">
        <v>58</v>
      </c>
      <c r="D20" s="10">
        <f t="shared" ref="D20" si="126">C20*B20</f>
        <v>2900000</v>
      </c>
      <c r="E20" s="24">
        <v>55.766713109999998</v>
      </c>
      <c r="F20" s="28">
        <v>0</v>
      </c>
      <c r="G20" s="24">
        <v>55.766713109999998</v>
      </c>
      <c r="H20" s="28">
        <v>0</v>
      </c>
      <c r="I20" s="24">
        <v>55.766713109999998</v>
      </c>
      <c r="J20" s="13">
        <f t="shared" ref="J20" si="127">(G20-E20)/E20</f>
        <v>0</v>
      </c>
      <c r="K20" s="13">
        <f t="shared" ref="K20" si="128">(E20-I20)/E20</f>
        <v>0</v>
      </c>
      <c r="L20" s="15">
        <f t="shared" ref="L20" si="129">J20*B20*E20</f>
        <v>0</v>
      </c>
      <c r="M20" s="15">
        <f t="shared" ref="M20" si="130">K20*B20*E20</f>
        <v>0</v>
      </c>
      <c r="N20" s="15">
        <f t="shared" ref="N20" si="131">G20*B20</f>
        <v>2788335.6554999999</v>
      </c>
      <c r="O20" s="15">
        <f t="shared" ref="O20" si="132">I20*B20</f>
        <v>2788335.6554999999</v>
      </c>
      <c r="P20" s="15">
        <f t="shared" ref="P20" si="133">N20-D20</f>
        <v>-111664.34450000012</v>
      </c>
      <c r="Q20" s="15">
        <f t="shared" ref="Q20" si="134">D20-O20</f>
        <v>111664.34450000012</v>
      </c>
    </row>
    <row r="21" spans="1:17" x14ac:dyDescent="0.2">
      <c r="A21" s="18">
        <v>44448</v>
      </c>
      <c r="B21" s="22">
        <v>50000</v>
      </c>
      <c r="C21" s="23">
        <v>61</v>
      </c>
      <c r="D21" s="10">
        <f t="shared" ref="D21" si="135">C21*B21</f>
        <v>3050000</v>
      </c>
      <c r="E21" s="24">
        <v>54.982483389999999</v>
      </c>
      <c r="F21" s="28">
        <v>0</v>
      </c>
      <c r="G21" s="24">
        <v>54.982483389999999</v>
      </c>
      <c r="H21" s="28">
        <v>0</v>
      </c>
      <c r="I21" s="24">
        <v>54.982483389999999</v>
      </c>
      <c r="J21" s="13">
        <f t="shared" ref="J21" si="136">(G21-E21)/E21</f>
        <v>0</v>
      </c>
      <c r="K21" s="13">
        <f t="shared" ref="K21" si="137">(E21-I21)/E21</f>
        <v>0</v>
      </c>
      <c r="L21" s="15">
        <f t="shared" ref="L21" si="138">J21*B21*E21</f>
        <v>0</v>
      </c>
      <c r="M21" s="15">
        <f t="shared" ref="M21" si="139">K21*B21*E21</f>
        <v>0</v>
      </c>
      <c r="N21" s="15">
        <f t="shared" ref="N21" si="140">G21*B21</f>
        <v>2749124.1694999998</v>
      </c>
      <c r="O21" s="15">
        <f t="shared" ref="O21" si="141">I21*B21</f>
        <v>2749124.1694999998</v>
      </c>
      <c r="P21" s="15">
        <f t="shared" ref="P21" si="142">N21-D21</f>
        <v>-300875.83050000016</v>
      </c>
      <c r="Q21" s="15">
        <f t="shared" ref="Q21" si="143">D21-O21</f>
        <v>300875.83050000016</v>
      </c>
    </row>
    <row r="22" spans="1:17" x14ac:dyDescent="0.2">
      <c r="A22" s="18">
        <v>44449</v>
      </c>
      <c r="B22" s="22">
        <v>50000</v>
      </c>
      <c r="C22" s="23">
        <v>58</v>
      </c>
      <c r="D22" s="10">
        <f t="shared" ref="D22" si="144">C22*B22</f>
        <v>2900000</v>
      </c>
      <c r="E22" s="24">
        <v>52.155773809999999</v>
      </c>
      <c r="F22" s="28">
        <v>0</v>
      </c>
      <c r="G22" s="24">
        <v>52.155773809999999</v>
      </c>
      <c r="H22" s="28">
        <v>0</v>
      </c>
      <c r="I22" s="24">
        <v>52.155773809999999</v>
      </c>
      <c r="J22" s="13">
        <f t="shared" ref="J22" si="145">(G22-E22)/E22</f>
        <v>0</v>
      </c>
      <c r="K22" s="13">
        <f t="shared" ref="K22" si="146">(E22-I22)/E22</f>
        <v>0</v>
      </c>
      <c r="L22" s="15">
        <f t="shared" ref="L22" si="147">J22*B22*E22</f>
        <v>0</v>
      </c>
      <c r="M22" s="15">
        <f t="shared" ref="M22" si="148">K22*B22*E22</f>
        <v>0</v>
      </c>
      <c r="N22" s="15">
        <f t="shared" ref="N22" si="149">G22*B22</f>
        <v>2607788.6905</v>
      </c>
      <c r="O22" s="15">
        <f t="shared" ref="O22" si="150">I22*B22</f>
        <v>2607788.6905</v>
      </c>
      <c r="P22" s="15">
        <f t="shared" ref="P22" si="151">N22-D22</f>
        <v>-292211.30949999997</v>
      </c>
      <c r="Q22" s="15">
        <f t="shared" ref="Q22" si="152">D22-O22</f>
        <v>292211.30949999997</v>
      </c>
    </row>
    <row r="23" spans="1:17" x14ac:dyDescent="0.2">
      <c r="A23" s="18">
        <v>44452</v>
      </c>
      <c r="B23" s="22">
        <v>50000</v>
      </c>
      <c r="C23" s="23">
        <v>56</v>
      </c>
      <c r="D23" s="10">
        <f t="shared" ref="D23" si="153">C23*B23</f>
        <v>2800000</v>
      </c>
      <c r="E23" s="24">
        <v>50.334649300000002</v>
      </c>
      <c r="F23" s="28">
        <v>0</v>
      </c>
      <c r="G23" s="24">
        <v>50.334649300000002</v>
      </c>
      <c r="H23" s="28">
        <v>0</v>
      </c>
      <c r="I23" s="24">
        <v>50.334649300000002</v>
      </c>
      <c r="J23" s="13">
        <f t="shared" ref="J23" si="154">(G23-E23)/E23</f>
        <v>0</v>
      </c>
      <c r="K23" s="13">
        <f t="shared" ref="K23" si="155">(E23-I23)/E23</f>
        <v>0</v>
      </c>
      <c r="L23" s="15">
        <f t="shared" ref="L23" si="156">J23*B23*E23</f>
        <v>0</v>
      </c>
      <c r="M23" s="15">
        <f t="shared" ref="M23" si="157">K23*B23*E23</f>
        <v>0</v>
      </c>
      <c r="N23" s="15">
        <f t="shared" ref="N23" si="158">G23*B23</f>
        <v>2516732.4650000003</v>
      </c>
      <c r="O23" s="15">
        <f t="shared" ref="O23" si="159">I23*B23</f>
        <v>2516732.4650000003</v>
      </c>
      <c r="P23" s="15">
        <f t="shared" ref="P23" si="160">N23-D23</f>
        <v>-283267.53499999968</v>
      </c>
      <c r="Q23" s="15">
        <f t="shared" ref="Q23" si="161">D23-O23</f>
        <v>283267.53499999968</v>
      </c>
    </row>
    <row r="24" spans="1:17" x14ac:dyDescent="0.2">
      <c r="A24" s="18">
        <v>44453</v>
      </c>
      <c r="B24" s="22">
        <v>50000</v>
      </c>
      <c r="C24" s="23">
        <v>58</v>
      </c>
      <c r="D24" s="10">
        <f t="shared" ref="D24" si="162">C24*B24</f>
        <v>2900000</v>
      </c>
      <c r="E24" s="24">
        <v>52.627920799999998</v>
      </c>
      <c r="F24" s="28">
        <v>0</v>
      </c>
      <c r="G24" s="24">
        <v>52.627920799999998</v>
      </c>
      <c r="H24" s="28">
        <v>0</v>
      </c>
      <c r="I24" s="24">
        <v>52.627920799999998</v>
      </c>
      <c r="J24" s="13">
        <f t="shared" ref="J24" si="163">(G24-E24)/E24</f>
        <v>0</v>
      </c>
      <c r="K24" s="13">
        <f t="shared" ref="K24" si="164">(E24-I24)/E24</f>
        <v>0</v>
      </c>
      <c r="L24" s="15">
        <f t="shared" ref="L24" si="165">J24*B24*E24</f>
        <v>0</v>
      </c>
      <c r="M24" s="15">
        <f t="shared" ref="M24" si="166">K24*B24*E24</f>
        <v>0</v>
      </c>
      <c r="N24" s="15">
        <f t="shared" ref="N24" si="167">G24*B24</f>
        <v>2631396.04</v>
      </c>
      <c r="O24" s="15">
        <f t="shared" ref="O24" si="168">I24*B24</f>
        <v>2631396.04</v>
      </c>
      <c r="P24" s="15">
        <f t="shared" ref="P24" si="169">N24-D24</f>
        <v>-268603.95999999996</v>
      </c>
      <c r="Q24" s="15">
        <f t="shared" ref="Q24" si="170">D24-O24</f>
        <v>268603.95999999996</v>
      </c>
    </row>
    <row r="25" spans="1:17" x14ac:dyDescent="0.2">
      <c r="A25" s="18">
        <v>44454</v>
      </c>
      <c r="B25" s="22">
        <v>50000</v>
      </c>
      <c r="C25" s="23">
        <v>59</v>
      </c>
      <c r="D25" s="10">
        <f t="shared" ref="D25" si="171">C25*B25</f>
        <v>2950000</v>
      </c>
      <c r="E25" s="24">
        <v>55.522667239999997</v>
      </c>
      <c r="F25" s="28">
        <v>0</v>
      </c>
      <c r="G25" s="24">
        <v>55.522667239999997</v>
      </c>
      <c r="H25" s="28">
        <v>0</v>
      </c>
      <c r="I25" s="24">
        <v>55.522667239999997</v>
      </c>
      <c r="J25" s="13">
        <f t="shared" ref="J25" si="172">(G25-E25)/E25</f>
        <v>0</v>
      </c>
      <c r="K25" s="13">
        <f t="shared" ref="K25" si="173">(E25-I25)/E25</f>
        <v>0</v>
      </c>
      <c r="L25" s="15">
        <f t="shared" ref="L25" si="174">J25*B25*E25</f>
        <v>0</v>
      </c>
      <c r="M25" s="15">
        <f t="shared" ref="M25" si="175">K25*B25*E25</f>
        <v>0</v>
      </c>
      <c r="N25" s="15">
        <f t="shared" ref="N25" si="176">G25*B25</f>
        <v>2776133.3619999997</v>
      </c>
      <c r="O25" s="15">
        <f t="shared" ref="O25" si="177">I25*B25</f>
        <v>2776133.3619999997</v>
      </c>
      <c r="P25" s="15">
        <f t="shared" ref="P25" si="178">N25-D25</f>
        <v>-173866.63800000027</v>
      </c>
      <c r="Q25" s="15">
        <f t="shared" ref="Q25" si="179">D25-O25</f>
        <v>173866.63800000027</v>
      </c>
    </row>
    <row r="26" spans="1:17" x14ac:dyDescent="0.2">
      <c r="A26" s="18">
        <v>44455</v>
      </c>
      <c r="B26" s="22">
        <v>50000</v>
      </c>
      <c r="C26" s="23">
        <v>62</v>
      </c>
      <c r="D26" s="10">
        <f t="shared" ref="D26" si="180">C26*B26</f>
        <v>3100000</v>
      </c>
      <c r="E26" s="24">
        <v>56.268494259999997</v>
      </c>
      <c r="F26" s="28">
        <v>0</v>
      </c>
      <c r="G26" s="24">
        <v>56.268494259999997</v>
      </c>
      <c r="H26" s="28">
        <v>0</v>
      </c>
      <c r="I26" s="24">
        <v>56.268494259999997</v>
      </c>
      <c r="J26" s="13">
        <f t="shared" ref="J26" si="181">(G26-E26)/E26</f>
        <v>0</v>
      </c>
      <c r="K26" s="13">
        <f t="shared" ref="K26" si="182">(E26-I26)/E26</f>
        <v>0</v>
      </c>
      <c r="L26" s="15">
        <f t="shared" ref="L26" si="183">J26*B26*E26</f>
        <v>0</v>
      </c>
      <c r="M26" s="15">
        <f t="shared" ref="M26" si="184">K26*B26*E26</f>
        <v>0</v>
      </c>
      <c r="N26" s="15">
        <f t="shared" ref="N26" si="185">G26*B26</f>
        <v>2813424.713</v>
      </c>
      <c r="O26" s="15">
        <f t="shared" ref="O26" si="186">I26*B26</f>
        <v>2813424.713</v>
      </c>
      <c r="P26" s="15">
        <f t="shared" ref="P26" si="187">N26-D26</f>
        <v>-286575.28700000001</v>
      </c>
      <c r="Q26" s="15">
        <f t="shared" ref="Q26" si="188">D26-O26</f>
        <v>286575.28700000001</v>
      </c>
    </row>
    <row r="27" spans="1:17" x14ac:dyDescent="0.2">
      <c r="A27" s="18">
        <v>44456</v>
      </c>
      <c r="B27" s="22">
        <v>50000</v>
      </c>
      <c r="C27" s="23">
        <v>60</v>
      </c>
      <c r="D27" s="10">
        <f t="shared" ref="D27" si="189">C27*B27</f>
        <v>3000000</v>
      </c>
      <c r="E27" s="24">
        <v>53.54931509</v>
      </c>
      <c r="F27" s="28">
        <v>0</v>
      </c>
      <c r="G27" s="24">
        <v>53.54931509</v>
      </c>
      <c r="H27" s="28">
        <v>0</v>
      </c>
      <c r="I27" s="24">
        <v>53.54931509</v>
      </c>
      <c r="J27" s="13">
        <f t="shared" ref="J27" si="190">(G27-E27)/E27</f>
        <v>0</v>
      </c>
      <c r="K27" s="13">
        <f t="shared" ref="K27" si="191">(E27-I27)/E27</f>
        <v>0</v>
      </c>
      <c r="L27" s="15">
        <f t="shared" ref="L27" si="192">J27*B27*E27</f>
        <v>0</v>
      </c>
      <c r="M27" s="15">
        <f t="shared" ref="M27" si="193">K27*B27*E27</f>
        <v>0</v>
      </c>
      <c r="N27" s="15">
        <f t="shared" ref="N27" si="194">G27*B27</f>
        <v>2677465.7544999998</v>
      </c>
      <c r="O27" s="15">
        <f t="shared" ref="O27" si="195">I27*B27</f>
        <v>2677465.7544999998</v>
      </c>
      <c r="P27" s="15">
        <f t="shared" ref="P27" si="196">N27-D27</f>
        <v>-322534.24550000019</v>
      </c>
      <c r="Q27" s="15">
        <f t="shared" ref="Q27" si="197">D27-O27</f>
        <v>322534.24550000019</v>
      </c>
    </row>
    <row r="28" spans="1:17" x14ac:dyDescent="0.2">
      <c r="A28" s="18">
        <v>44459</v>
      </c>
      <c r="B28" s="22">
        <v>50000</v>
      </c>
      <c r="C28" s="23">
        <v>55</v>
      </c>
      <c r="D28" s="10">
        <f t="shared" ref="D28" si="198">C28*B28</f>
        <v>2750000</v>
      </c>
      <c r="E28" s="24">
        <v>48.416911919999997</v>
      </c>
      <c r="F28" s="28">
        <v>0</v>
      </c>
      <c r="G28" s="24">
        <v>48.416911919999997</v>
      </c>
      <c r="H28" s="28">
        <v>0</v>
      </c>
      <c r="I28" s="24">
        <v>48.416911919999997</v>
      </c>
      <c r="J28" s="13">
        <f t="shared" ref="J28" si="199">(G28-E28)/E28</f>
        <v>0</v>
      </c>
      <c r="K28" s="13">
        <f t="shared" ref="K28" si="200">(E28-I28)/E28</f>
        <v>0</v>
      </c>
      <c r="L28" s="15">
        <f t="shared" ref="L28" si="201">J28*B28*E28</f>
        <v>0</v>
      </c>
      <c r="M28" s="15">
        <f t="shared" ref="M28" si="202">K28*B28*E28</f>
        <v>0</v>
      </c>
      <c r="N28" s="15">
        <f t="shared" ref="N28" si="203">G28*B28</f>
        <v>2420845.5959999999</v>
      </c>
      <c r="O28" s="15">
        <f t="shared" ref="O28" si="204">I28*B28</f>
        <v>2420845.5959999999</v>
      </c>
      <c r="P28" s="15">
        <f t="shared" ref="P28" si="205">N28-D28</f>
        <v>-329154.4040000001</v>
      </c>
      <c r="Q28" s="15">
        <f t="shared" ref="Q28" si="206">D28-O28</f>
        <v>329154.4040000001</v>
      </c>
    </row>
    <row r="29" spans="1:17" x14ac:dyDescent="0.2">
      <c r="A29" s="18">
        <v>44460</v>
      </c>
      <c r="B29" s="22">
        <v>50000</v>
      </c>
      <c r="C29" s="23">
        <v>54</v>
      </c>
      <c r="D29" s="10">
        <f t="shared" ref="D29" si="207">C29*B29</f>
        <v>2700000</v>
      </c>
      <c r="E29" s="24">
        <v>45.748642359999998</v>
      </c>
      <c r="F29" s="28">
        <v>0</v>
      </c>
      <c r="G29" s="24">
        <v>45.748642359999998</v>
      </c>
      <c r="H29" s="28">
        <v>100000</v>
      </c>
      <c r="I29" s="24">
        <v>45.729571030000002</v>
      </c>
      <c r="J29" s="13">
        <f t="shared" ref="J29" si="208">(G29-E29)/E29</f>
        <v>0</v>
      </c>
      <c r="K29" s="13">
        <f t="shared" ref="K29" si="209">(E29-I29)/E29</f>
        <v>4.1687204288865399E-4</v>
      </c>
      <c r="L29" s="15">
        <f t="shared" ref="L29" si="210">J29*B29*E29</f>
        <v>0</v>
      </c>
      <c r="M29" s="15">
        <f t="shared" ref="M29" si="211">K29*B29*E29</f>
        <v>953.56649999978072</v>
      </c>
      <c r="N29" s="15">
        <f t="shared" ref="N29" si="212">G29*B29</f>
        <v>2287432.1179999998</v>
      </c>
      <c r="O29" s="15">
        <f t="shared" ref="O29" si="213">I29*B29</f>
        <v>2286478.5515000001</v>
      </c>
      <c r="P29" s="15">
        <f t="shared" ref="P29" si="214">N29-D29</f>
        <v>-412567.88200000022</v>
      </c>
      <c r="Q29" s="15">
        <f t="shared" ref="Q29" si="215">D29-O29</f>
        <v>413521.44849999994</v>
      </c>
    </row>
    <row r="30" spans="1:17" x14ac:dyDescent="0.2">
      <c r="A30" s="18">
        <v>44461</v>
      </c>
      <c r="B30" s="22">
        <v>50000</v>
      </c>
      <c r="C30" s="23">
        <v>51</v>
      </c>
      <c r="D30" s="10">
        <f t="shared" ref="D30" si="216">C30*B30</f>
        <v>2550000</v>
      </c>
      <c r="E30" s="24">
        <v>47.723355470000001</v>
      </c>
      <c r="F30" s="28">
        <v>50000</v>
      </c>
      <c r="G30" s="24">
        <v>47.89939287</v>
      </c>
      <c r="H30" s="28">
        <v>0</v>
      </c>
      <c r="I30" s="24">
        <v>47.723355470000001</v>
      </c>
      <c r="J30" s="13">
        <f t="shared" ref="J30" si="217">(G30-E30)/E30</f>
        <v>3.6887054203608885E-3</v>
      </c>
      <c r="K30" s="13">
        <f t="shared" ref="K30" si="218">(E30-I30)/E30</f>
        <v>0</v>
      </c>
      <c r="L30" s="15">
        <f t="shared" ref="L30" si="219">J30*B30*E30</f>
        <v>8801.8699999999226</v>
      </c>
      <c r="M30" s="15">
        <f t="shared" ref="M30" si="220">K30*B30*E30</f>
        <v>0</v>
      </c>
      <c r="N30" s="15">
        <f t="shared" ref="N30" si="221">G30*B30</f>
        <v>2394969.6434999998</v>
      </c>
      <c r="O30" s="15">
        <f t="shared" ref="O30" si="222">I30*B30</f>
        <v>2386167.7735000001</v>
      </c>
      <c r="P30" s="15">
        <f t="shared" ref="P30" si="223">N30-D30</f>
        <v>-155030.35650000023</v>
      </c>
      <c r="Q30" s="15">
        <f t="shared" ref="Q30" si="224">D30-O30</f>
        <v>163832.22649999987</v>
      </c>
    </row>
    <row r="31" spans="1:17" x14ac:dyDescent="0.2">
      <c r="A31" s="18">
        <v>44462</v>
      </c>
      <c r="B31" s="22">
        <v>50000</v>
      </c>
      <c r="C31" s="23">
        <v>54</v>
      </c>
      <c r="D31" s="10">
        <f t="shared" ref="D31" si="225">C31*B31</f>
        <v>2700000</v>
      </c>
      <c r="E31" s="24">
        <v>49.89179231</v>
      </c>
      <c r="F31" s="28">
        <v>0</v>
      </c>
      <c r="G31" s="24">
        <v>49.89179231</v>
      </c>
      <c r="H31" s="28">
        <v>0</v>
      </c>
      <c r="I31" s="24">
        <v>49.89179231</v>
      </c>
      <c r="J31" s="13">
        <f t="shared" ref="J31" si="226">(G31-E31)/E31</f>
        <v>0</v>
      </c>
      <c r="K31" s="13">
        <f t="shared" ref="K31" si="227">(E31-I31)/E31</f>
        <v>0</v>
      </c>
      <c r="L31" s="15">
        <f t="shared" ref="L31" si="228">J31*B31*E31</f>
        <v>0</v>
      </c>
      <c r="M31" s="15">
        <f t="shared" ref="M31" si="229">K31*B31*E31</f>
        <v>0</v>
      </c>
      <c r="N31" s="15">
        <f t="shared" ref="N31" si="230">G31*B31</f>
        <v>2494589.6154999998</v>
      </c>
      <c r="O31" s="15">
        <f t="shared" ref="O31" si="231">I31*B31</f>
        <v>2494589.6154999998</v>
      </c>
      <c r="P31" s="15">
        <f t="shared" ref="P31" si="232">N31-D31</f>
        <v>-205410.38450000016</v>
      </c>
      <c r="Q31" s="15">
        <f t="shared" ref="Q31" si="233">D31-O31</f>
        <v>205410.38450000016</v>
      </c>
    </row>
    <row r="32" spans="1:17" x14ac:dyDescent="0.2">
      <c r="A32" s="18">
        <v>44463</v>
      </c>
      <c r="B32" s="22">
        <v>50000</v>
      </c>
      <c r="C32" s="23">
        <v>49</v>
      </c>
      <c r="D32" s="10">
        <f t="shared" ref="D32" si="234">C32*B32</f>
        <v>2450000</v>
      </c>
      <c r="E32" s="24">
        <v>46.321395039999999</v>
      </c>
      <c r="F32" s="28">
        <v>0</v>
      </c>
      <c r="G32" s="24">
        <v>46.321395039999999</v>
      </c>
      <c r="H32" s="28">
        <v>0</v>
      </c>
      <c r="I32" s="24">
        <v>46.321395039999999</v>
      </c>
      <c r="J32" s="13">
        <f t="shared" ref="J32" si="235">(G32-E32)/E32</f>
        <v>0</v>
      </c>
      <c r="K32" s="13">
        <f t="shared" ref="K32" si="236">(E32-I32)/E32</f>
        <v>0</v>
      </c>
      <c r="L32" s="15">
        <f t="shared" ref="L32" si="237">J32*B32*E32</f>
        <v>0</v>
      </c>
      <c r="M32" s="15">
        <f t="shared" ref="M32" si="238">K32*B32*E32</f>
        <v>0</v>
      </c>
      <c r="N32" s="15">
        <f t="shared" ref="N32" si="239">G32*B32</f>
        <v>2316069.7519999999</v>
      </c>
      <c r="O32" s="15">
        <f t="shared" ref="O32" si="240">I32*B32</f>
        <v>2316069.7519999999</v>
      </c>
      <c r="P32" s="15">
        <f t="shared" ref="P32" si="241">N32-D32</f>
        <v>-133930.24800000014</v>
      </c>
      <c r="Q32" s="15">
        <f t="shared" ref="Q32" si="242">D32-O32</f>
        <v>133930.24800000014</v>
      </c>
    </row>
    <row r="33" spans="1:17" x14ac:dyDescent="0.2">
      <c r="A33" s="18">
        <v>44466</v>
      </c>
      <c r="B33" s="22">
        <v>50000</v>
      </c>
      <c r="C33" s="23">
        <v>55</v>
      </c>
      <c r="D33" s="10">
        <f t="shared" ref="D33" si="243">C33*B33</f>
        <v>2750000</v>
      </c>
      <c r="E33" s="24">
        <v>48.056315099999999</v>
      </c>
      <c r="F33" s="28">
        <v>0</v>
      </c>
      <c r="G33" s="24">
        <v>48.056315099999999</v>
      </c>
      <c r="H33" s="28">
        <v>0</v>
      </c>
      <c r="I33" s="24">
        <v>48.056315099999999</v>
      </c>
      <c r="J33" s="13">
        <f t="shared" ref="J33" si="244">(G33-E33)/E33</f>
        <v>0</v>
      </c>
      <c r="K33" s="13">
        <f t="shared" ref="K33" si="245">(E33-I33)/E33</f>
        <v>0</v>
      </c>
      <c r="L33" s="15">
        <f t="shared" ref="L33" si="246">J33*B33*E33</f>
        <v>0</v>
      </c>
      <c r="M33" s="15">
        <f t="shared" ref="M33" si="247">K33*B33*E33</f>
        <v>0</v>
      </c>
      <c r="N33" s="15">
        <f t="shared" ref="N33" si="248">G33*B33</f>
        <v>2402815.7549999999</v>
      </c>
      <c r="O33" s="15">
        <f t="shared" ref="O33" si="249">I33*B33</f>
        <v>2402815.7549999999</v>
      </c>
      <c r="P33" s="15">
        <f t="shared" ref="P33" si="250">N33-D33</f>
        <v>-347184.24500000011</v>
      </c>
      <c r="Q33" s="15">
        <f t="shared" ref="Q33" si="251">D33-O33</f>
        <v>347184.24500000011</v>
      </c>
    </row>
    <row r="34" spans="1:17" x14ac:dyDescent="0.2">
      <c r="A34" s="18">
        <v>44467</v>
      </c>
      <c r="B34" s="22">
        <v>50000</v>
      </c>
      <c r="C34" s="23">
        <v>52</v>
      </c>
      <c r="D34" s="10">
        <f t="shared" ref="D34" si="252">C34*B34</f>
        <v>2600000</v>
      </c>
      <c r="E34" s="24">
        <v>46.178307850000003</v>
      </c>
      <c r="F34" s="28">
        <v>0</v>
      </c>
      <c r="G34" s="24">
        <v>46.178307850000003</v>
      </c>
      <c r="H34" s="28">
        <v>100000</v>
      </c>
      <c r="I34" s="24">
        <v>46.092733250000002</v>
      </c>
      <c r="J34" s="13">
        <f t="shared" ref="J34" si="253">(G34-E34)/E34</f>
        <v>0</v>
      </c>
      <c r="K34" s="13">
        <f t="shared" ref="K34" si="254">(E34-I34)/E34</f>
        <v>1.8531341658938906E-3</v>
      </c>
      <c r="L34" s="15">
        <f t="shared" ref="L34" si="255">J34*B34*E34</f>
        <v>0</v>
      </c>
      <c r="M34" s="15">
        <f t="shared" ref="M34" si="256">K34*B34*E34</f>
        <v>4278.7300000000523</v>
      </c>
      <c r="N34" s="15">
        <f t="shared" ref="N34" si="257">G34*B34</f>
        <v>2308915.3925000001</v>
      </c>
      <c r="O34" s="15">
        <f t="shared" ref="O34" si="258">I34*B34</f>
        <v>2304636.6625000001</v>
      </c>
      <c r="P34" s="15">
        <f t="shared" ref="P34" si="259">N34-D34</f>
        <v>-291084.60749999993</v>
      </c>
      <c r="Q34" s="15">
        <f t="shared" ref="Q34" si="260">D34-O34</f>
        <v>295363.33749999991</v>
      </c>
    </row>
    <row r="35" spans="1:17" x14ac:dyDescent="0.2">
      <c r="A35" s="18">
        <v>44468</v>
      </c>
      <c r="B35" s="22">
        <v>50000</v>
      </c>
      <c r="C35" s="23">
        <v>53</v>
      </c>
      <c r="D35" s="10">
        <f t="shared" ref="D35" si="261">C35*B35</f>
        <v>2650000</v>
      </c>
      <c r="E35" s="24">
        <v>45.678901920000001</v>
      </c>
      <c r="F35" s="28">
        <v>0</v>
      </c>
      <c r="G35" s="24">
        <v>45.678901920000001</v>
      </c>
      <c r="H35" s="28">
        <v>0</v>
      </c>
      <c r="I35" s="24">
        <v>45.678901920000001</v>
      </c>
      <c r="J35" s="13">
        <f t="shared" ref="J35" si="262">(G35-E35)/E35</f>
        <v>0</v>
      </c>
      <c r="K35" s="13">
        <f t="shared" ref="K35" si="263">(E35-I35)/E35</f>
        <v>0</v>
      </c>
      <c r="L35" s="15">
        <f t="shared" ref="L35" si="264">J35*B35*E35</f>
        <v>0</v>
      </c>
      <c r="M35" s="15">
        <f t="shared" ref="M35" si="265">K35*B35*E35</f>
        <v>0</v>
      </c>
      <c r="N35" s="15">
        <f t="shared" ref="N35" si="266">G35*B35</f>
        <v>2283945.0959999999</v>
      </c>
      <c r="O35" s="15">
        <f t="shared" ref="O35" si="267">I35*B35</f>
        <v>2283945.0959999999</v>
      </c>
      <c r="P35" s="15">
        <f t="shared" ref="P35" si="268">N35-D35</f>
        <v>-366054.9040000001</v>
      </c>
      <c r="Q35" s="15">
        <f t="shared" ref="Q35" si="269">D35-O35</f>
        <v>366054.9040000001</v>
      </c>
    </row>
    <row r="36" spans="1:17" x14ac:dyDescent="0.2">
      <c r="A36" s="18">
        <v>44469</v>
      </c>
      <c r="B36" s="22">
        <v>50000</v>
      </c>
      <c r="C36" s="23">
        <v>53</v>
      </c>
      <c r="D36" s="10">
        <f t="shared" ref="D36" si="270">C36*B36</f>
        <v>2650000</v>
      </c>
      <c r="E36" s="24">
        <v>49.458951040000002</v>
      </c>
      <c r="F36" s="28">
        <v>100000</v>
      </c>
      <c r="G36" s="24">
        <v>49.429898559999998</v>
      </c>
      <c r="H36" s="28">
        <v>0</v>
      </c>
      <c r="I36" s="24">
        <v>49.458951040000002</v>
      </c>
      <c r="J36" s="13">
        <f t="shared" ref="J36" si="271">(G36-E36)/E36</f>
        <v>-5.8740590710280188E-4</v>
      </c>
      <c r="K36" s="13">
        <f t="shared" ref="K36" si="272">(E36-I36)/E36</f>
        <v>0</v>
      </c>
      <c r="L36" s="15">
        <f t="shared" ref="L36" si="273">J36*B36*E36</f>
        <v>-1452.6240000002133</v>
      </c>
      <c r="M36" s="15">
        <f t="shared" ref="M36" si="274">K36*B36*E36</f>
        <v>0</v>
      </c>
      <c r="N36" s="15">
        <f t="shared" ref="N36" si="275">G36*B36</f>
        <v>2471494.9279999998</v>
      </c>
      <c r="O36" s="15">
        <f t="shared" ref="O36" si="276">I36*B36</f>
        <v>2472947.5520000001</v>
      </c>
      <c r="P36" s="15">
        <f t="shared" ref="P36" si="277">N36-D36</f>
        <v>-178505.07200000016</v>
      </c>
      <c r="Q36" s="15">
        <f t="shared" ref="Q36" si="278">D36-O36</f>
        <v>177052.44799999986</v>
      </c>
    </row>
    <row r="37" spans="1:17" x14ac:dyDescent="0.2">
      <c r="A37" s="18">
        <v>44470</v>
      </c>
      <c r="B37" s="22">
        <v>50000</v>
      </c>
      <c r="C37" s="23">
        <v>58</v>
      </c>
      <c r="D37" s="10">
        <f t="shared" ref="D37" si="279">C37*B37</f>
        <v>2900000</v>
      </c>
      <c r="E37" s="24">
        <v>52.699485899999999</v>
      </c>
      <c r="F37" s="28">
        <v>0</v>
      </c>
      <c r="G37" s="24">
        <v>52.699485899999999</v>
      </c>
      <c r="H37" s="28">
        <v>0</v>
      </c>
      <c r="I37" s="24">
        <v>52.699485899999999</v>
      </c>
      <c r="J37" s="13">
        <f t="shared" ref="J37" si="280">(G37-E37)/E37</f>
        <v>0</v>
      </c>
      <c r="K37" s="13">
        <f t="shared" ref="K37" si="281">(E37-I37)/E37</f>
        <v>0</v>
      </c>
      <c r="L37" s="15">
        <f t="shared" ref="L37" si="282">J37*B37*E37</f>
        <v>0</v>
      </c>
      <c r="M37" s="15">
        <f t="shared" ref="M37" si="283">K37*B37*E37</f>
        <v>0</v>
      </c>
      <c r="N37" s="15">
        <f t="shared" ref="N37" si="284">G37*B37</f>
        <v>2634974.2949999999</v>
      </c>
      <c r="O37" s="15">
        <f t="shared" ref="O37" si="285">I37*B37</f>
        <v>2634974.2949999999</v>
      </c>
      <c r="P37" s="15">
        <f t="shared" ref="P37" si="286">N37-D37</f>
        <v>-265025.70500000007</v>
      </c>
      <c r="Q37" s="15">
        <f t="shared" ref="Q37" si="287">D37-O37</f>
        <v>265025.70500000007</v>
      </c>
    </row>
    <row r="38" spans="1:17" x14ac:dyDescent="0.2">
      <c r="A38" s="18">
        <v>44473</v>
      </c>
      <c r="B38" s="22">
        <v>50000</v>
      </c>
      <c r="C38" s="23">
        <v>59</v>
      </c>
      <c r="D38" s="10">
        <f t="shared" ref="D38" si="288">C38*B38</f>
        <v>2950000</v>
      </c>
      <c r="E38" s="24">
        <v>55.649301100000002</v>
      </c>
      <c r="F38" s="28">
        <v>0</v>
      </c>
      <c r="G38" s="24">
        <v>55.649301100000002</v>
      </c>
      <c r="H38" s="28">
        <v>0</v>
      </c>
      <c r="I38" s="24">
        <v>55.649301100000002</v>
      </c>
      <c r="J38" s="13">
        <f t="shared" ref="J38" si="289">(G38-E38)/E38</f>
        <v>0</v>
      </c>
      <c r="K38" s="13">
        <f t="shared" ref="K38" si="290">(E38-I38)/E38</f>
        <v>0</v>
      </c>
      <c r="L38" s="15">
        <f t="shared" ref="L38" si="291">J38*B38*E38</f>
        <v>0</v>
      </c>
      <c r="M38" s="15">
        <f t="shared" ref="M38" si="292">K38*B38*E38</f>
        <v>0</v>
      </c>
      <c r="N38" s="15">
        <f t="shared" ref="N38" si="293">G38*B38</f>
        <v>2782465.0550000002</v>
      </c>
      <c r="O38" s="15">
        <f t="shared" ref="O38" si="294">I38*B38</f>
        <v>2782465.0550000002</v>
      </c>
      <c r="P38" s="15">
        <f t="shared" ref="P38" si="295">N38-D38</f>
        <v>-167534.94499999983</v>
      </c>
      <c r="Q38" s="15">
        <f t="shared" ref="Q38" si="296">D38-O38</f>
        <v>167534.94499999983</v>
      </c>
    </row>
    <row r="39" spans="1:17" x14ac:dyDescent="0.2">
      <c r="A39" s="18">
        <v>44474</v>
      </c>
      <c r="B39" s="22">
        <v>50000</v>
      </c>
      <c r="C39" s="23">
        <v>62</v>
      </c>
      <c r="D39" s="10">
        <f t="shared" ref="D39" si="297">C39*B39</f>
        <v>3100000</v>
      </c>
      <c r="E39" s="24">
        <v>56.374428080000001</v>
      </c>
      <c r="F39" s="28">
        <v>0</v>
      </c>
      <c r="G39" s="24">
        <v>56.374428080000001</v>
      </c>
      <c r="H39" s="28">
        <v>0</v>
      </c>
      <c r="I39" s="24">
        <v>56.374428080000001</v>
      </c>
      <c r="J39" s="13">
        <f t="shared" ref="J39" si="298">(G39-E39)/E39</f>
        <v>0</v>
      </c>
      <c r="K39" s="13">
        <f t="shared" ref="K39" si="299">(E39-I39)/E39</f>
        <v>0</v>
      </c>
      <c r="L39" s="15">
        <f t="shared" ref="L39" si="300">J39*B39*E39</f>
        <v>0</v>
      </c>
      <c r="M39" s="15">
        <f t="shared" ref="M39" si="301">K39*B39*E39</f>
        <v>0</v>
      </c>
      <c r="N39" s="15">
        <f t="shared" ref="N39" si="302">G39*B39</f>
        <v>2818721.4040000001</v>
      </c>
      <c r="O39" s="15">
        <f t="shared" ref="O39" si="303">I39*B39</f>
        <v>2818721.4040000001</v>
      </c>
      <c r="P39" s="15">
        <f t="shared" ref="P39" si="304">N39-D39</f>
        <v>-281278.5959999999</v>
      </c>
      <c r="Q39" s="15">
        <f t="shared" ref="Q39" si="305">D39-O39</f>
        <v>281278.5959999999</v>
      </c>
    </row>
    <row r="40" spans="1:17" x14ac:dyDescent="0.2">
      <c r="A40" s="18">
        <v>44475</v>
      </c>
      <c r="B40" s="22">
        <v>50000</v>
      </c>
      <c r="C40" s="23">
        <v>61</v>
      </c>
      <c r="D40" s="10">
        <f t="shared" ref="D40" si="306">C40*B40</f>
        <v>3050000</v>
      </c>
      <c r="E40" s="24">
        <v>58.736799759999997</v>
      </c>
      <c r="F40" s="28">
        <v>0</v>
      </c>
      <c r="G40" s="24">
        <v>58.736799759999997</v>
      </c>
      <c r="H40" s="28">
        <v>0</v>
      </c>
      <c r="I40" s="24">
        <v>58.736799759999997</v>
      </c>
      <c r="J40" s="13">
        <f t="shared" ref="J40" si="307">(G40-E40)/E40</f>
        <v>0</v>
      </c>
      <c r="K40" s="13">
        <f t="shared" ref="K40" si="308">(E40-I40)/E40</f>
        <v>0</v>
      </c>
      <c r="L40" s="15">
        <f t="shared" ref="L40" si="309">J40*B40*E40</f>
        <v>0</v>
      </c>
      <c r="M40" s="15">
        <f t="shared" ref="M40" si="310">K40*B40*E40</f>
        <v>0</v>
      </c>
      <c r="N40" s="15">
        <f t="shared" ref="N40" si="311">G40*B40</f>
        <v>2936839.9879999999</v>
      </c>
      <c r="O40" s="15">
        <f t="shared" ref="O40" si="312">I40*B40</f>
        <v>2936839.9879999999</v>
      </c>
      <c r="P40" s="15">
        <f t="shared" ref="P40" si="313">N40-D40</f>
        <v>-113160.0120000001</v>
      </c>
      <c r="Q40" s="15">
        <f t="shared" ref="Q40" si="314">D40-O40</f>
        <v>113160.0120000001</v>
      </c>
    </row>
    <row r="41" spans="1:17" x14ac:dyDescent="0.2">
      <c r="A41" s="18">
        <v>44476</v>
      </c>
      <c r="B41" s="22">
        <v>50000</v>
      </c>
      <c r="C41" s="23">
        <v>65</v>
      </c>
      <c r="D41" s="10">
        <f t="shared" ref="D41" si="315">C41*B41</f>
        <v>3250000</v>
      </c>
      <c r="E41" s="24">
        <v>59.062491450000003</v>
      </c>
      <c r="F41" s="28">
        <v>0</v>
      </c>
      <c r="G41" s="24">
        <v>59.062491450000003</v>
      </c>
      <c r="H41" s="28">
        <v>0</v>
      </c>
      <c r="I41" s="24">
        <v>59.062491450000003</v>
      </c>
      <c r="J41" s="13">
        <f t="shared" ref="J41" si="316">(G41-E41)/E41</f>
        <v>0</v>
      </c>
      <c r="K41" s="13">
        <f t="shared" ref="K41" si="317">(E41-I41)/E41</f>
        <v>0</v>
      </c>
      <c r="L41" s="15">
        <f t="shared" ref="L41" si="318">J41*B41*E41</f>
        <v>0</v>
      </c>
      <c r="M41" s="15">
        <f t="shared" ref="M41" si="319">K41*B41*E41</f>
        <v>0</v>
      </c>
      <c r="N41" s="15">
        <f t="shared" ref="N41" si="320">G41*B41</f>
        <v>2953124.5725000002</v>
      </c>
      <c r="O41" s="15">
        <f t="shared" ref="O41" si="321">I41*B41</f>
        <v>2953124.5725000002</v>
      </c>
      <c r="P41" s="15">
        <f t="shared" ref="P41" si="322">N41-D41</f>
        <v>-296875.42749999976</v>
      </c>
      <c r="Q41" s="15">
        <f t="shared" ref="Q41" si="323">D41-O41</f>
        <v>296875.42749999976</v>
      </c>
    </row>
    <row r="42" spans="1:17" x14ac:dyDescent="0.2">
      <c r="A42" s="18">
        <v>44477</v>
      </c>
      <c r="B42" s="22">
        <v>50000</v>
      </c>
      <c r="C42" s="23">
        <v>66</v>
      </c>
      <c r="D42" s="10">
        <f t="shared" ref="D42" si="324">C42*B42</f>
        <v>3300000</v>
      </c>
      <c r="E42" s="24">
        <v>59.687037259999997</v>
      </c>
      <c r="F42" s="28">
        <v>0</v>
      </c>
      <c r="G42" s="24">
        <v>59.687037259999997</v>
      </c>
      <c r="H42" s="28">
        <v>0</v>
      </c>
      <c r="I42" s="24">
        <v>59.687037259999997</v>
      </c>
      <c r="J42" s="13">
        <f t="shared" ref="J42" si="325">(G42-E42)/E42</f>
        <v>0</v>
      </c>
      <c r="K42" s="13">
        <f t="shared" ref="K42" si="326">(E42-I42)/E42</f>
        <v>0</v>
      </c>
      <c r="L42" s="15">
        <f t="shared" ref="L42" si="327">J42*B42*E42</f>
        <v>0</v>
      </c>
      <c r="M42" s="15">
        <f t="shared" ref="M42" si="328">K42*B42*E42</f>
        <v>0</v>
      </c>
      <c r="N42" s="15">
        <f t="shared" ref="N42" si="329">G42*B42</f>
        <v>2984351.8629999999</v>
      </c>
      <c r="O42" s="15">
        <f t="shared" ref="O42" si="330">I42*B42</f>
        <v>2984351.8629999999</v>
      </c>
      <c r="P42" s="15">
        <f t="shared" ref="P42" si="331">N42-D42</f>
        <v>-315648.1370000001</v>
      </c>
      <c r="Q42" s="15">
        <f t="shared" ref="Q42" si="332">D42-O42</f>
        <v>315648.1370000001</v>
      </c>
    </row>
    <row r="43" spans="1:17" x14ac:dyDescent="0.2">
      <c r="A43" s="18">
        <v>44482</v>
      </c>
      <c r="B43" s="22">
        <v>50000</v>
      </c>
      <c r="C43" s="23">
        <v>63</v>
      </c>
      <c r="D43" s="10">
        <f t="shared" ref="D43" si="333">C43*B43</f>
        <v>3150000</v>
      </c>
      <c r="E43" s="24">
        <v>57.857742369999997</v>
      </c>
      <c r="F43" s="28">
        <v>0</v>
      </c>
      <c r="G43" s="24">
        <v>57.857742369999997</v>
      </c>
      <c r="H43" s="28">
        <v>0</v>
      </c>
      <c r="I43" s="24">
        <v>57.857742369999997</v>
      </c>
      <c r="J43" s="13">
        <f t="shared" ref="J43" si="334">(G43-E43)/E43</f>
        <v>0</v>
      </c>
      <c r="K43" s="13">
        <f t="shared" ref="K43" si="335">(E43-I43)/E43</f>
        <v>0</v>
      </c>
      <c r="L43" s="15">
        <f t="shared" ref="L43" si="336">J43*B43*E43</f>
        <v>0</v>
      </c>
      <c r="M43" s="15">
        <f t="shared" ref="M43" si="337">K43*B43*E43</f>
        <v>0</v>
      </c>
      <c r="N43" s="15">
        <f t="shared" ref="N43" si="338">G43*B43</f>
        <v>2892887.1184999999</v>
      </c>
      <c r="O43" s="15">
        <f t="shared" ref="O43" si="339">I43*B43</f>
        <v>2892887.1184999999</v>
      </c>
      <c r="P43" s="15">
        <f t="shared" ref="P43" si="340">N43-D43</f>
        <v>-257112.88150000013</v>
      </c>
      <c r="Q43" s="15">
        <f t="shared" ref="Q43" si="341">D43-O43</f>
        <v>257112.88150000013</v>
      </c>
    </row>
    <row r="44" spans="1:17" x14ac:dyDescent="0.2">
      <c r="A44" s="18">
        <v>44483</v>
      </c>
      <c r="B44" s="22">
        <v>50000</v>
      </c>
      <c r="C44" s="23">
        <v>67</v>
      </c>
      <c r="D44" s="10">
        <f t="shared" ref="D44" si="342">C44*B44</f>
        <v>3350000</v>
      </c>
      <c r="E44" s="24">
        <v>62.512523719999997</v>
      </c>
      <c r="F44" s="28">
        <v>0</v>
      </c>
      <c r="G44" s="24">
        <v>62.512523719999997</v>
      </c>
      <c r="H44" s="28">
        <v>0</v>
      </c>
      <c r="I44" s="24">
        <v>62.512523719999997</v>
      </c>
      <c r="J44" s="13">
        <f t="shared" ref="J44" si="343">(G44-E44)/E44</f>
        <v>0</v>
      </c>
      <c r="K44" s="13">
        <f t="shared" ref="K44" si="344">(E44-I44)/E44</f>
        <v>0</v>
      </c>
      <c r="L44" s="15">
        <f t="shared" ref="L44" si="345">J44*B44*E44</f>
        <v>0</v>
      </c>
      <c r="M44" s="15">
        <f t="shared" ref="M44" si="346">K44*B44*E44</f>
        <v>0</v>
      </c>
      <c r="N44" s="15">
        <f t="shared" ref="N44" si="347">G44*B44</f>
        <v>3125626.1859999998</v>
      </c>
      <c r="O44" s="15">
        <f t="shared" ref="O44" si="348">I44*B44</f>
        <v>3125626.1859999998</v>
      </c>
      <c r="P44" s="15">
        <f t="shared" ref="P44" si="349">N44-D44</f>
        <v>-224373.81400000025</v>
      </c>
      <c r="Q44" s="15">
        <f t="shared" ref="Q44" si="350">D44-O44</f>
        <v>224373.81400000025</v>
      </c>
    </row>
    <row r="45" spans="1:17" x14ac:dyDescent="0.2">
      <c r="A45" s="18">
        <v>44484</v>
      </c>
      <c r="B45" s="22">
        <v>50000</v>
      </c>
      <c r="C45" s="23">
        <v>69</v>
      </c>
      <c r="D45" s="10">
        <f t="shared" ref="D45" si="351">C45*B45</f>
        <v>3450000</v>
      </c>
      <c r="E45" s="24">
        <v>63.085538960000001</v>
      </c>
      <c r="F45" s="28">
        <v>0</v>
      </c>
      <c r="G45" s="24">
        <v>63.085538960000001</v>
      </c>
      <c r="H45" s="28">
        <v>0</v>
      </c>
      <c r="I45" s="24">
        <v>63.085538960000001</v>
      </c>
      <c r="J45" s="13">
        <f t="shared" ref="J45" si="352">(G45-E45)/E45</f>
        <v>0</v>
      </c>
      <c r="K45" s="13">
        <f t="shared" ref="K45" si="353">(E45-I45)/E45</f>
        <v>0</v>
      </c>
      <c r="L45" s="15">
        <f t="shared" ref="L45" si="354">J45*B45*E45</f>
        <v>0</v>
      </c>
      <c r="M45" s="15">
        <f t="shared" ref="M45" si="355">K45*B45*E45</f>
        <v>0</v>
      </c>
      <c r="N45" s="15">
        <f t="shared" ref="N45" si="356">G45*B45</f>
        <v>3154276.9479999999</v>
      </c>
      <c r="O45" s="15">
        <f t="shared" ref="O45" si="357">I45*B45</f>
        <v>3154276.9479999999</v>
      </c>
      <c r="P45" s="15">
        <f t="shared" ref="P45" si="358">N45-D45</f>
        <v>-295723.05200000014</v>
      </c>
      <c r="Q45" s="15">
        <f t="shared" ref="Q45" si="359">D45-O45</f>
        <v>295723.05200000014</v>
      </c>
    </row>
    <row r="46" spans="1:17" x14ac:dyDescent="0.2">
      <c r="A46" s="18">
        <v>44487</v>
      </c>
      <c r="B46" s="22">
        <v>50000</v>
      </c>
      <c r="C46" s="23">
        <v>68</v>
      </c>
      <c r="D46" s="10">
        <f t="shared" ref="D46" si="360">C46*B46</f>
        <v>3400000</v>
      </c>
      <c r="E46" s="24">
        <v>61.340454090000001</v>
      </c>
      <c r="F46" s="28">
        <v>0</v>
      </c>
      <c r="G46" s="24">
        <v>61.340454090000001</v>
      </c>
      <c r="H46" s="28">
        <v>0</v>
      </c>
      <c r="I46" s="24">
        <v>61.340454090000001</v>
      </c>
      <c r="J46" s="13">
        <f t="shared" ref="J46" si="361">(G46-E46)/E46</f>
        <v>0</v>
      </c>
      <c r="K46" s="13">
        <f t="shared" ref="K46" si="362">(E46-I46)/E46</f>
        <v>0</v>
      </c>
      <c r="L46" s="15">
        <f t="shared" ref="L46" si="363">J46*B46*E46</f>
        <v>0</v>
      </c>
      <c r="M46" s="15">
        <f t="shared" ref="M46" si="364">K46*B46*E46</f>
        <v>0</v>
      </c>
      <c r="N46" s="15">
        <f t="shared" ref="N46" si="365">G46*B46</f>
        <v>3067022.7045</v>
      </c>
      <c r="O46" s="15">
        <f t="shared" ref="O46" si="366">I46*B46</f>
        <v>3067022.7045</v>
      </c>
      <c r="P46" s="15">
        <f t="shared" ref="P46" si="367">N46-D46</f>
        <v>-332977.29550000001</v>
      </c>
      <c r="Q46" s="15">
        <f t="shared" ref="Q46" si="368">D46-O46</f>
        <v>332977.29550000001</v>
      </c>
    </row>
  </sheetData>
  <mergeCells count="3">
    <mergeCell ref="A4:Q4"/>
    <mergeCell ref="A1:Q1"/>
    <mergeCell ref="A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56"/>
  <sheetViews>
    <sheetView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G46" sqref="G46"/>
    </sheetView>
  </sheetViews>
  <sheetFormatPr defaultColWidth="14.42578125" defaultRowHeight="15.75" customHeight="1" x14ac:dyDescent="0.2"/>
  <cols>
    <col min="1" max="1" width="12.5703125" customWidth="1"/>
    <col min="2" max="2" width="14.85546875" customWidth="1"/>
    <col min="3" max="3" width="14.42578125" customWidth="1"/>
    <col min="4" max="4" width="21.5703125" customWidth="1"/>
    <col min="5" max="5" width="14.28515625" customWidth="1"/>
    <col min="6" max="6" width="15.7109375" style="25" customWidth="1"/>
    <col min="7" max="7" width="16.85546875" customWidth="1"/>
    <col min="8" max="8" width="15.7109375" style="25" customWidth="1"/>
    <col min="9" max="9" width="16.85546875" style="20" customWidth="1"/>
    <col min="10" max="10" width="12.140625" customWidth="1"/>
    <col min="11" max="11" width="14.7109375" style="20" customWidth="1"/>
    <col min="12" max="12" width="16.7109375" customWidth="1"/>
    <col min="13" max="13" width="19.85546875" style="20" customWidth="1"/>
    <col min="14" max="14" width="18.85546875" customWidth="1"/>
    <col min="15" max="16" width="18.85546875" style="20" customWidth="1"/>
    <col min="17" max="17" width="22.5703125" customWidth="1"/>
    <col min="20" max="22" width="18.42578125" customWidth="1"/>
    <col min="25" max="25" width="41.42578125" customWidth="1"/>
  </cols>
  <sheetData>
    <row r="1" spans="1:25" s="16" customFormat="1" ht="12.75" x14ac:dyDescent="0.2">
      <c r="A1" s="6" t="s">
        <v>9</v>
      </c>
      <c r="F1" s="25"/>
      <c r="H1" s="25"/>
      <c r="I1" s="20"/>
      <c r="K1" s="20"/>
      <c r="M1" s="20"/>
      <c r="O1" s="20"/>
      <c r="P1" s="20"/>
    </row>
    <row r="2" spans="1:25" s="16" customFormat="1" ht="12.75" x14ac:dyDescent="0.2">
      <c r="A2" t="s">
        <v>10</v>
      </c>
      <c r="F2" s="25"/>
      <c r="H2" s="25"/>
      <c r="I2" s="20"/>
      <c r="K2" s="20"/>
      <c r="M2" s="20"/>
      <c r="O2" s="20"/>
      <c r="P2" s="20"/>
    </row>
    <row r="3" spans="1:25" s="16" customFormat="1" ht="12.75" x14ac:dyDescent="0.2">
      <c r="F3" s="25"/>
      <c r="H3" s="25"/>
      <c r="I3" s="20"/>
      <c r="K3" s="20"/>
      <c r="M3" s="20"/>
      <c r="O3" s="20"/>
      <c r="P3" s="20"/>
    </row>
    <row r="4" spans="1:25" ht="25.5" customHeight="1" x14ac:dyDescent="0.2">
      <c r="A4" s="30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W4" s="1"/>
    </row>
    <row r="5" spans="1:25" ht="38.25" x14ac:dyDescent="0.2">
      <c r="A5" s="2" t="s">
        <v>0</v>
      </c>
      <c r="B5" s="3" t="s">
        <v>35</v>
      </c>
      <c r="C5" s="4" t="s">
        <v>1</v>
      </c>
      <c r="D5" s="4" t="s">
        <v>2</v>
      </c>
      <c r="E5" s="2" t="s">
        <v>3</v>
      </c>
      <c r="F5" s="2" t="s">
        <v>36</v>
      </c>
      <c r="G5" s="2" t="s">
        <v>4</v>
      </c>
      <c r="H5" s="2" t="s">
        <v>37</v>
      </c>
      <c r="I5" s="2" t="s">
        <v>28</v>
      </c>
      <c r="J5" s="2" t="s">
        <v>5</v>
      </c>
      <c r="K5" s="2" t="s">
        <v>29</v>
      </c>
      <c r="L5" s="2" t="s">
        <v>6</v>
      </c>
      <c r="M5" s="2" t="s">
        <v>30</v>
      </c>
      <c r="N5" s="2" t="s">
        <v>7</v>
      </c>
      <c r="O5" s="2" t="s">
        <v>31</v>
      </c>
      <c r="P5" s="2" t="s">
        <v>8</v>
      </c>
      <c r="Q5" s="2" t="s">
        <v>32</v>
      </c>
      <c r="S5" s="5"/>
      <c r="T5" s="6"/>
      <c r="U5" s="6"/>
      <c r="V5" s="6"/>
      <c r="W5" s="7"/>
      <c r="X5" s="5"/>
      <c r="Y5" s="5"/>
    </row>
    <row r="6" spans="1:25" ht="12.75" x14ac:dyDescent="0.2">
      <c r="A6" s="18">
        <v>44425</v>
      </c>
      <c r="B6" s="8">
        <f>Portugues!B6</f>
        <v>50000</v>
      </c>
      <c r="C6" s="9">
        <f>Portugues!C6</f>
        <v>50</v>
      </c>
      <c r="D6" s="10">
        <f>Portugues!D6</f>
        <v>2500000</v>
      </c>
      <c r="E6" s="11">
        <f>Portugues!E6</f>
        <v>50</v>
      </c>
      <c r="F6" s="27">
        <f>Portugues!F6</f>
        <v>2262154</v>
      </c>
      <c r="G6" s="11">
        <f>Portugues!G6</f>
        <v>50</v>
      </c>
      <c r="H6" s="27">
        <f>Portugues!H6</f>
        <v>0</v>
      </c>
      <c r="I6" s="12">
        <f>Portugues!I6</f>
        <v>50</v>
      </c>
      <c r="J6" s="13">
        <f>Portugues!J6</f>
        <v>0</v>
      </c>
      <c r="K6" s="13">
        <f>Portugues!K6</f>
        <v>0</v>
      </c>
      <c r="L6" s="14">
        <f>Portugues!L6</f>
        <v>0</v>
      </c>
      <c r="M6" s="14">
        <f>Portugues!M6</f>
        <v>0</v>
      </c>
      <c r="N6" s="15">
        <f>Portugues!N6</f>
        <v>2500000</v>
      </c>
      <c r="O6" s="15">
        <f>Portugues!O6</f>
        <v>2500000</v>
      </c>
      <c r="P6" s="15">
        <f>Portugues!P6</f>
        <v>0</v>
      </c>
      <c r="Q6" s="15">
        <f>Portugues!Q6</f>
        <v>0</v>
      </c>
    </row>
    <row r="7" spans="1:25" ht="12.75" x14ac:dyDescent="0.2">
      <c r="A7" s="18">
        <v>44426</v>
      </c>
      <c r="B7" s="8">
        <f>Portugues!B7</f>
        <v>50000</v>
      </c>
      <c r="C7" s="9">
        <f>Portugues!C7</f>
        <v>54</v>
      </c>
      <c r="D7" s="10">
        <f>Portugues!D7</f>
        <v>2700000</v>
      </c>
      <c r="E7" s="11">
        <f>Portugues!E7</f>
        <v>49.0560075</v>
      </c>
      <c r="F7" s="27">
        <f>Portugues!F7</f>
        <v>0</v>
      </c>
      <c r="G7" s="11">
        <f>Portugues!G7</f>
        <v>49.0560075</v>
      </c>
      <c r="H7" s="27">
        <f>Portugues!H7</f>
        <v>0</v>
      </c>
      <c r="I7" s="12">
        <f>Portugues!I7</f>
        <v>49.0560075</v>
      </c>
      <c r="J7" s="13">
        <f>Portugues!J7</f>
        <v>0</v>
      </c>
      <c r="K7" s="13">
        <f>Portugues!K7</f>
        <v>0</v>
      </c>
      <c r="L7" s="14">
        <f>Portugues!L7</f>
        <v>0</v>
      </c>
      <c r="M7" s="14">
        <f>Portugues!M7</f>
        <v>0</v>
      </c>
      <c r="N7" s="15">
        <f>Portugues!N7</f>
        <v>2452800.375</v>
      </c>
      <c r="O7" s="15">
        <f>Portugues!O7</f>
        <v>2452800.375</v>
      </c>
      <c r="P7" s="15">
        <f>Portugues!P7</f>
        <v>-247199.625</v>
      </c>
      <c r="Q7" s="15">
        <f>Portugues!Q7</f>
        <v>247199.625</v>
      </c>
    </row>
    <row r="8" spans="1:25" ht="12.75" x14ac:dyDescent="0.2">
      <c r="A8" s="18">
        <v>44427</v>
      </c>
      <c r="B8" s="8">
        <f>Portugues!B8</f>
        <v>50000</v>
      </c>
      <c r="C8" s="9">
        <f>Portugues!C8</f>
        <v>53</v>
      </c>
      <c r="D8" s="10">
        <f>Portugues!D8</f>
        <v>2650000</v>
      </c>
      <c r="E8" s="11">
        <f>Portugues!E8</f>
        <v>50.791476119999999</v>
      </c>
      <c r="F8" s="27">
        <f>Portugues!F8</f>
        <v>0</v>
      </c>
      <c r="G8" s="11">
        <f>Portugues!G8</f>
        <v>50.791476119999999</v>
      </c>
      <c r="H8" s="27">
        <f>Portugues!H8</f>
        <v>0</v>
      </c>
      <c r="I8" s="12">
        <f>Portugues!I8</f>
        <v>50.791476119999999</v>
      </c>
      <c r="J8" s="13">
        <f>Portugues!J8</f>
        <v>0</v>
      </c>
      <c r="K8" s="13">
        <f>Portugues!K8</f>
        <v>0</v>
      </c>
      <c r="L8" s="14">
        <f>Portugues!L8</f>
        <v>0</v>
      </c>
      <c r="M8" s="14">
        <f>Portugues!M8</f>
        <v>0</v>
      </c>
      <c r="N8" s="15">
        <f>Portugues!N8</f>
        <v>2539573.8059999999</v>
      </c>
      <c r="O8" s="15">
        <f>Portugues!O8</f>
        <v>2539573.8059999999</v>
      </c>
      <c r="P8" s="15">
        <f>Portugues!P8</f>
        <v>-110426.19400000013</v>
      </c>
      <c r="Q8" s="15">
        <f>Portugues!Q8</f>
        <v>110426.19400000013</v>
      </c>
    </row>
    <row r="9" spans="1:25" ht="12.75" x14ac:dyDescent="0.2">
      <c r="A9" s="18">
        <v>44428</v>
      </c>
      <c r="B9" s="8">
        <f>Portugues!B9</f>
        <v>50000</v>
      </c>
      <c r="C9" s="9">
        <f>Portugues!C9</f>
        <v>58</v>
      </c>
      <c r="D9" s="10">
        <f>Portugues!D9</f>
        <v>2900000</v>
      </c>
      <c r="E9" s="11">
        <f>Portugues!E9</f>
        <v>52.217672399999998</v>
      </c>
      <c r="F9" s="27">
        <f>Portugues!F9</f>
        <v>0</v>
      </c>
      <c r="G9" s="11">
        <f>Portugues!G9</f>
        <v>52.217672399999998</v>
      </c>
      <c r="H9" s="27">
        <f>Portugues!H9</f>
        <v>0</v>
      </c>
      <c r="I9" s="12">
        <f>Portugues!I9</f>
        <v>52.217672399999998</v>
      </c>
      <c r="J9" s="13">
        <f>Portugues!J9</f>
        <v>0</v>
      </c>
      <c r="K9" s="13">
        <f>Portugues!K9</f>
        <v>0</v>
      </c>
      <c r="L9" s="14">
        <f>Portugues!L9</f>
        <v>0</v>
      </c>
      <c r="M9" s="14">
        <f>Portugues!M9</f>
        <v>0</v>
      </c>
      <c r="N9" s="15">
        <f>Portugues!N9</f>
        <v>2610883.62</v>
      </c>
      <c r="O9" s="15">
        <f>Portugues!O9</f>
        <v>2610883.62</v>
      </c>
      <c r="P9" s="15">
        <f>Portugues!P9</f>
        <v>-289116.37999999989</v>
      </c>
      <c r="Q9" s="15">
        <f>Portugues!Q9</f>
        <v>289116.37999999989</v>
      </c>
    </row>
    <row r="10" spans="1:25" ht="12.75" x14ac:dyDescent="0.2">
      <c r="A10" s="18">
        <v>44431</v>
      </c>
      <c r="B10" s="8">
        <f>Portugues!B10</f>
        <v>50000</v>
      </c>
      <c r="C10" s="9">
        <f>Portugues!C10</f>
        <v>60</v>
      </c>
      <c r="D10" s="10">
        <f>Portugues!D10</f>
        <v>3000000</v>
      </c>
      <c r="E10" s="11">
        <f>Portugues!E10</f>
        <v>53.558957849999999</v>
      </c>
      <c r="F10" s="27">
        <f>Portugues!F10</f>
        <v>0</v>
      </c>
      <c r="G10" s="11">
        <f>Portugues!G10</f>
        <v>53.558957849999999</v>
      </c>
      <c r="H10" s="27">
        <f>Portugues!H10</f>
        <v>0</v>
      </c>
      <c r="I10" s="12">
        <f>Portugues!I10</f>
        <v>53.558957849999999</v>
      </c>
      <c r="J10" s="13">
        <f>Portugues!J10</f>
        <v>0</v>
      </c>
      <c r="K10" s="13">
        <f>Portugues!K10</f>
        <v>0</v>
      </c>
      <c r="L10" s="14">
        <f>Portugues!L10</f>
        <v>0</v>
      </c>
      <c r="M10" s="14">
        <f>Portugues!M10</f>
        <v>0</v>
      </c>
      <c r="N10" s="15">
        <f>Portugues!N10</f>
        <v>2677947.8925000001</v>
      </c>
      <c r="O10" s="15">
        <f>Portugues!O10</f>
        <v>2677947.8925000001</v>
      </c>
      <c r="P10" s="15">
        <f>Portugues!P10</f>
        <v>-322052.10749999993</v>
      </c>
      <c r="Q10" s="15">
        <f>Portugues!Q10</f>
        <v>322052.10749999993</v>
      </c>
    </row>
    <row r="11" spans="1:25" ht="12.75" x14ac:dyDescent="0.2">
      <c r="A11" s="18">
        <v>44432</v>
      </c>
      <c r="B11" s="8">
        <f>Portugues!B11</f>
        <v>50000</v>
      </c>
      <c r="C11" s="9">
        <f>Portugues!C11</f>
        <v>59</v>
      </c>
      <c r="D11" s="10">
        <f>Portugues!D11</f>
        <v>2950000</v>
      </c>
      <c r="E11" s="11">
        <f>Portugues!E11</f>
        <v>49.927685609999997</v>
      </c>
      <c r="F11" s="27">
        <f>Portugues!F11</f>
        <v>0</v>
      </c>
      <c r="G11" s="11">
        <f>Portugues!G11</f>
        <v>49.927685609999997</v>
      </c>
      <c r="H11" s="27">
        <f>Portugues!H11</f>
        <v>0</v>
      </c>
      <c r="I11" s="12">
        <f>Portugues!I11</f>
        <v>49.927685609999997</v>
      </c>
      <c r="J11" s="13">
        <f>Portugues!J11</f>
        <v>0</v>
      </c>
      <c r="K11" s="13">
        <f>Portugues!K11</f>
        <v>0</v>
      </c>
      <c r="L11" s="14">
        <f>Portugues!L11</f>
        <v>0</v>
      </c>
      <c r="M11" s="14">
        <f>Portugues!M11</f>
        <v>0</v>
      </c>
      <c r="N11" s="15">
        <f>Portugues!N11</f>
        <v>2496384.2804999999</v>
      </c>
      <c r="O11" s="15">
        <f>Portugues!O11</f>
        <v>2496384.2804999999</v>
      </c>
      <c r="P11" s="15">
        <f>Portugues!P11</f>
        <v>-453615.71950000012</v>
      </c>
      <c r="Q11" s="15">
        <f>Portugues!Q11</f>
        <v>453615.71950000012</v>
      </c>
    </row>
    <row r="12" spans="1:25" ht="12.75" x14ac:dyDescent="0.2">
      <c r="A12" s="18">
        <v>44433</v>
      </c>
      <c r="B12" s="8">
        <f>Portugues!B12</f>
        <v>50000</v>
      </c>
      <c r="C12" s="9">
        <f>Portugues!C12</f>
        <v>54</v>
      </c>
      <c r="D12" s="10">
        <f>Portugues!D12</f>
        <v>2700000</v>
      </c>
      <c r="E12" s="11">
        <f>Portugues!E12</f>
        <v>50.3751599</v>
      </c>
      <c r="F12" s="27">
        <f>Portugues!F12</f>
        <v>0</v>
      </c>
      <c r="G12" s="11">
        <f>Portugues!G12</f>
        <v>50.3751599</v>
      </c>
      <c r="H12" s="27">
        <f>Portugues!H12</f>
        <v>150000</v>
      </c>
      <c r="I12" s="12">
        <f>Portugues!I12</f>
        <v>50.323067628060002</v>
      </c>
      <c r="J12" s="13">
        <f>Portugues!J12</f>
        <v>0</v>
      </c>
      <c r="K12" s="13">
        <f>Portugues!K12</f>
        <v>1.0340864831676229E-3</v>
      </c>
      <c r="L12" s="14">
        <f>Portugues!L12</f>
        <v>0</v>
      </c>
      <c r="M12" s="14">
        <f>Portugues!M12</f>
        <v>2604.6135969998832</v>
      </c>
      <c r="N12" s="15">
        <f>Portugues!N12</f>
        <v>2518757.9950000001</v>
      </c>
      <c r="O12" s="15">
        <f>Portugues!O12</f>
        <v>2516153.3814030001</v>
      </c>
      <c r="P12" s="15">
        <f>Portugues!P12</f>
        <v>-181242.00499999989</v>
      </c>
      <c r="Q12" s="15">
        <f>Portugues!Q12</f>
        <v>183846.61859699991</v>
      </c>
    </row>
    <row r="13" spans="1:25" ht="12.75" x14ac:dyDescent="0.2">
      <c r="A13" s="18">
        <v>44434</v>
      </c>
      <c r="B13" s="8">
        <f>Portugues!B13</f>
        <v>50000</v>
      </c>
      <c r="C13" s="9">
        <f>Portugues!C13</f>
        <v>54</v>
      </c>
      <c r="D13" s="10">
        <f>Portugues!D13</f>
        <v>2700000</v>
      </c>
      <c r="E13" s="11">
        <f>Portugues!E13</f>
        <v>49.109156769999998</v>
      </c>
      <c r="F13" s="27">
        <f>Portugues!F13</f>
        <v>0</v>
      </c>
      <c r="G13" s="11">
        <f>Portugues!G13</f>
        <v>49.109156769999998</v>
      </c>
      <c r="H13" s="27">
        <f>Portugues!H13</f>
        <v>0</v>
      </c>
      <c r="I13" s="12">
        <f>Portugues!I13</f>
        <v>49.109156769999998</v>
      </c>
      <c r="J13" s="13">
        <f>Portugues!J13</f>
        <v>0</v>
      </c>
      <c r="K13" s="13">
        <f>Portugues!K13</f>
        <v>0</v>
      </c>
      <c r="L13" s="14">
        <f>Portugues!L13</f>
        <v>0</v>
      </c>
      <c r="M13" s="14">
        <f>Portugues!M13</f>
        <v>0</v>
      </c>
      <c r="N13" s="15">
        <f>Portugues!N13</f>
        <v>2455457.8385000001</v>
      </c>
      <c r="O13" s="15">
        <f>Portugues!O13</f>
        <v>2455457.8385000001</v>
      </c>
      <c r="P13" s="15">
        <f>Portugues!P13</f>
        <v>-244542.16149999993</v>
      </c>
      <c r="Q13" s="15">
        <f>Portugues!Q13</f>
        <v>244542.16149999993</v>
      </c>
    </row>
    <row r="14" spans="1:25" ht="12.75" x14ac:dyDescent="0.2">
      <c r="A14" s="18">
        <v>44435</v>
      </c>
      <c r="B14" s="8">
        <f>Portugues!B14</f>
        <v>50000</v>
      </c>
      <c r="C14" s="9">
        <f>Portugues!C14</f>
        <v>54</v>
      </c>
      <c r="D14" s="10">
        <f>Portugues!D14</f>
        <v>2700000</v>
      </c>
      <c r="E14" s="11">
        <f>Portugues!E14</f>
        <v>50.196890930000002</v>
      </c>
      <c r="F14" s="27">
        <f>Portugues!F14</f>
        <v>0</v>
      </c>
      <c r="G14" s="11">
        <f>Portugues!G14</f>
        <v>50.196890930000002</v>
      </c>
      <c r="H14" s="27">
        <f>Portugues!H14</f>
        <v>0</v>
      </c>
      <c r="I14" s="12">
        <f>Portugues!I14</f>
        <v>50.196890930000002</v>
      </c>
      <c r="J14" s="13">
        <f>Portugues!J14</f>
        <v>0</v>
      </c>
      <c r="K14" s="13">
        <f>Portugues!K14</f>
        <v>0</v>
      </c>
      <c r="L14" s="14">
        <f>Portugues!L14</f>
        <v>0</v>
      </c>
      <c r="M14" s="14">
        <f>Portugues!M14</f>
        <v>0</v>
      </c>
      <c r="N14" s="15">
        <f>Portugues!N14</f>
        <v>2509844.5465000002</v>
      </c>
      <c r="O14" s="15">
        <f>Portugues!O14</f>
        <v>2509844.5465000002</v>
      </c>
      <c r="P14" s="15">
        <f>Portugues!P14</f>
        <v>-190155.45349999983</v>
      </c>
      <c r="Q14" s="15">
        <f>Portugues!Q14</f>
        <v>190155.45349999983</v>
      </c>
    </row>
    <row r="15" spans="1:25" ht="12.75" x14ac:dyDescent="0.2">
      <c r="A15" s="18">
        <v>44438</v>
      </c>
      <c r="B15" s="8">
        <f>Portugues!B15</f>
        <v>50000</v>
      </c>
      <c r="C15" s="9">
        <f>Portugues!C15</f>
        <v>55</v>
      </c>
      <c r="D15" s="10">
        <f>Portugues!D15</f>
        <v>2750000</v>
      </c>
      <c r="E15" s="11">
        <f>Portugues!E15</f>
        <v>51.477328630000002</v>
      </c>
      <c r="F15" s="27">
        <f>Portugues!F15</f>
        <v>0</v>
      </c>
      <c r="G15" s="11">
        <f>Portugues!G15</f>
        <v>51.477328630000002</v>
      </c>
      <c r="H15" s="27">
        <f>Portugues!H15</f>
        <v>0</v>
      </c>
      <c r="I15" s="12">
        <f>Portugues!I15</f>
        <v>51.477328630000002</v>
      </c>
      <c r="J15" s="13">
        <f>Portugues!J15</f>
        <v>0</v>
      </c>
      <c r="K15" s="13">
        <f>Portugues!K15</f>
        <v>0</v>
      </c>
      <c r="L15" s="14">
        <f>Portugues!L15</f>
        <v>0</v>
      </c>
      <c r="M15" s="14">
        <f>Portugues!M15</f>
        <v>0</v>
      </c>
      <c r="N15" s="15">
        <f>Portugues!N15</f>
        <v>2573866.4314999999</v>
      </c>
      <c r="O15" s="15">
        <f>Portugues!O15</f>
        <v>2573866.4314999999</v>
      </c>
      <c r="P15" s="15">
        <f>Portugues!P15</f>
        <v>-176133.56850000005</v>
      </c>
      <c r="Q15" s="15">
        <f>Portugues!Q15</f>
        <v>176133.56850000005</v>
      </c>
    </row>
    <row r="16" spans="1:25" ht="12.75" x14ac:dyDescent="0.2">
      <c r="A16" s="18">
        <v>44439</v>
      </c>
      <c r="B16" s="8">
        <f>Portugues!B16</f>
        <v>50000</v>
      </c>
      <c r="C16" s="9">
        <f>Portugues!C16</f>
        <v>57</v>
      </c>
      <c r="D16" s="10">
        <f>Portugues!D16</f>
        <v>2850000</v>
      </c>
      <c r="E16" s="11">
        <f>Portugues!E16</f>
        <v>52.691154969999999</v>
      </c>
      <c r="F16" s="27">
        <f>Portugues!F16</f>
        <v>0</v>
      </c>
      <c r="G16" s="11">
        <f>Portugues!G16</f>
        <v>52.691154969999999</v>
      </c>
      <c r="H16" s="27">
        <f>Portugues!H16</f>
        <v>0</v>
      </c>
      <c r="I16" s="12">
        <f>Portugues!I16</f>
        <v>52.691154969999999</v>
      </c>
      <c r="J16" s="13">
        <f>Portugues!J16</f>
        <v>0</v>
      </c>
      <c r="K16" s="13">
        <f>Portugues!K16</f>
        <v>0</v>
      </c>
      <c r="L16" s="14">
        <f>Portugues!L16</f>
        <v>0</v>
      </c>
      <c r="M16" s="14">
        <f>Portugues!M16</f>
        <v>0</v>
      </c>
      <c r="N16" s="15">
        <f>Portugues!N16</f>
        <v>2634557.7484999998</v>
      </c>
      <c r="O16" s="15">
        <f>Portugues!O16</f>
        <v>2634557.7484999998</v>
      </c>
      <c r="P16" s="15">
        <f>Portugues!P16</f>
        <v>-215442.25150000025</v>
      </c>
      <c r="Q16" s="15">
        <f>Portugues!Q16</f>
        <v>215442.25150000025</v>
      </c>
    </row>
    <row r="17" spans="1:17" ht="12.75" x14ac:dyDescent="0.2">
      <c r="A17" s="18">
        <v>44440</v>
      </c>
      <c r="B17" s="8">
        <f>Portugues!B17</f>
        <v>50000</v>
      </c>
      <c r="C17" s="9">
        <f>Portugues!C17</f>
        <v>61</v>
      </c>
      <c r="D17" s="10">
        <f>Portugues!D17</f>
        <v>3050000</v>
      </c>
      <c r="E17" s="11">
        <f>Portugues!E17</f>
        <v>57.191508380000002</v>
      </c>
      <c r="F17" s="27">
        <f>Portugues!F17</f>
        <v>0</v>
      </c>
      <c r="G17" s="11">
        <f>Portugues!G17</f>
        <v>57.191508380000002</v>
      </c>
      <c r="H17" s="27">
        <f>Portugues!H17</f>
        <v>0</v>
      </c>
      <c r="I17" s="12">
        <f>Portugues!I17</f>
        <v>57.191508380000002</v>
      </c>
      <c r="J17" s="13">
        <f>Portugues!J17</f>
        <v>0</v>
      </c>
      <c r="K17" s="13">
        <f>Portugues!K17</f>
        <v>0</v>
      </c>
      <c r="L17" s="14">
        <f>Portugues!L17</f>
        <v>0</v>
      </c>
      <c r="M17" s="14">
        <f>Portugues!M17</f>
        <v>0</v>
      </c>
      <c r="N17" s="15">
        <f>Portugues!N17</f>
        <v>2859575.4190000002</v>
      </c>
      <c r="O17" s="15">
        <f>Portugues!O17</f>
        <v>2859575.4190000002</v>
      </c>
      <c r="P17" s="15">
        <f>Portugues!P17</f>
        <v>-190424.58099999977</v>
      </c>
      <c r="Q17" s="15">
        <f>Portugues!Q17</f>
        <v>190424.58099999977</v>
      </c>
    </row>
    <row r="18" spans="1:17" ht="12.75" x14ac:dyDescent="0.2">
      <c r="A18" s="18">
        <v>44441</v>
      </c>
      <c r="B18" s="8">
        <f>Portugues!B18</f>
        <v>50000</v>
      </c>
      <c r="C18" s="9">
        <f>Portugues!C18</f>
        <v>65</v>
      </c>
      <c r="D18" s="10">
        <f>Portugues!D18</f>
        <v>3250000</v>
      </c>
      <c r="E18" s="11">
        <f>Portugues!E18</f>
        <v>58.487136829999997</v>
      </c>
      <c r="F18" s="27">
        <f>Portugues!F18</f>
        <v>0</v>
      </c>
      <c r="G18" s="11">
        <f>Portugues!G18</f>
        <v>58.487136829999997</v>
      </c>
      <c r="H18" s="27">
        <f>Portugues!H18</f>
        <v>0</v>
      </c>
      <c r="I18" s="12">
        <f>Portugues!I18</f>
        <v>58.487136829999997</v>
      </c>
      <c r="J18" s="13">
        <f>Portugues!J18</f>
        <v>0</v>
      </c>
      <c r="K18" s="13">
        <f>Portugues!K18</f>
        <v>0</v>
      </c>
      <c r="L18" s="14">
        <f>Portugues!L18</f>
        <v>0</v>
      </c>
      <c r="M18" s="14">
        <f>Portugues!M18</f>
        <v>0</v>
      </c>
      <c r="N18" s="15">
        <f>Portugues!N18</f>
        <v>2924356.8414999996</v>
      </c>
      <c r="O18" s="15">
        <f>Portugues!O18</f>
        <v>2924356.8414999996</v>
      </c>
      <c r="P18" s="15">
        <f>Portugues!P18</f>
        <v>-325643.15850000037</v>
      </c>
      <c r="Q18" s="15">
        <f>Portugues!Q18</f>
        <v>325643.15850000037</v>
      </c>
    </row>
    <row r="19" spans="1:17" ht="12.75" x14ac:dyDescent="0.2">
      <c r="A19" s="18">
        <v>44442</v>
      </c>
      <c r="B19" s="8">
        <f>Portugues!B19</f>
        <v>50000</v>
      </c>
      <c r="C19" s="9">
        <f>Portugues!C19</f>
        <v>67</v>
      </c>
      <c r="D19" s="10">
        <f>Portugues!D19</f>
        <v>3350000</v>
      </c>
      <c r="E19" s="11">
        <f>Portugues!E19</f>
        <v>61.284849739999999</v>
      </c>
      <c r="F19" s="27">
        <f>Portugues!F19</f>
        <v>0</v>
      </c>
      <c r="G19" s="11">
        <f>Portugues!G19</f>
        <v>61.284849739999999</v>
      </c>
      <c r="H19" s="27">
        <f>Portugues!H19</f>
        <v>0</v>
      </c>
      <c r="I19" s="12">
        <f>Portugues!I19</f>
        <v>61.284849739999999</v>
      </c>
      <c r="J19" s="13">
        <f>Portugues!J19</f>
        <v>0</v>
      </c>
      <c r="K19" s="13">
        <f>Portugues!K19</f>
        <v>0</v>
      </c>
      <c r="L19" s="14">
        <f>Portugues!L19</f>
        <v>0</v>
      </c>
      <c r="M19" s="14">
        <f>Portugues!M19</f>
        <v>0</v>
      </c>
      <c r="N19" s="15">
        <f>Portugues!N19</f>
        <v>3064242.4869999997</v>
      </c>
      <c r="O19" s="15">
        <f>Portugues!O19</f>
        <v>3064242.4869999997</v>
      </c>
      <c r="P19" s="15">
        <f>Portugues!P19</f>
        <v>-285757.51300000027</v>
      </c>
      <c r="Q19" s="15">
        <f>Portugues!Q19</f>
        <v>285757.51300000027</v>
      </c>
    </row>
    <row r="20" spans="1:17" ht="12.75" x14ac:dyDescent="0.2">
      <c r="A20" s="18">
        <v>44447</v>
      </c>
      <c r="B20" s="8">
        <f>Portugues!B20</f>
        <v>50000</v>
      </c>
      <c r="C20" s="9">
        <f>Portugues!C20</f>
        <v>58</v>
      </c>
      <c r="D20" s="10">
        <f>Portugues!D20</f>
        <v>2900000</v>
      </c>
      <c r="E20" s="11">
        <f>Portugues!E20</f>
        <v>55.766713109999998</v>
      </c>
      <c r="F20" s="27">
        <f>Portugues!F20</f>
        <v>0</v>
      </c>
      <c r="G20" s="11">
        <f>Portugues!G20</f>
        <v>55.766713109999998</v>
      </c>
      <c r="H20" s="27">
        <f>Portugues!H20</f>
        <v>0</v>
      </c>
      <c r="I20" s="12">
        <f>Portugues!I20</f>
        <v>55.766713109999998</v>
      </c>
      <c r="J20" s="13">
        <f>Portugues!J20</f>
        <v>0</v>
      </c>
      <c r="K20" s="13">
        <f>Portugues!K20</f>
        <v>0</v>
      </c>
      <c r="L20" s="14">
        <f>Portugues!L20</f>
        <v>0</v>
      </c>
      <c r="M20" s="14">
        <f>Portugues!M20</f>
        <v>0</v>
      </c>
      <c r="N20" s="15">
        <f>Portugues!N20</f>
        <v>2788335.6554999999</v>
      </c>
      <c r="O20" s="15">
        <f>Portugues!O20</f>
        <v>2788335.6554999999</v>
      </c>
      <c r="P20" s="15">
        <f>Portugues!P20</f>
        <v>-111664.34450000012</v>
      </c>
      <c r="Q20" s="15">
        <f>Portugues!Q20</f>
        <v>111664.34450000012</v>
      </c>
    </row>
    <row r="21" spans="1:17" ht="12.75" x14ac:dyDescent="0.2">
      <c r="A21" s="18">
        <v>44448</v>
      </c>
      <c r="B21" s="8">
        <f>Portugues!B21</f>
        <v>50000</v>
      </c>
      <c r="C21" s="9">
        <f>Portugues!C21</f>
        <v>61</v>
      </c>
      <c r="D21" s="10">
        <f>Portugues!D21</f>
        <v>3050000</v>
      </c>
      <c r="E21" s="11">
        <f>Portugues!E21</f>
        <v>54.982483389999999</v>
      </c>
      <c r="F21" s="27">
        <f>Portugues!F21</f>
        <v>0</v>
      </c>
      <c r="G21" s="11">
        <f>Portugues!G21</f>
        <v>54.982483389999999</v>
      </c>
      <c r="H21" s="27">
        <f>Portugues!H21</f>
        <v>0</v>
      </c>
      <c r="I21" s="12">
        <f>Portugues!I21</f>
        <v>54.982483389999999</v>
      </c>
      <c r="J21" s="13">
        <f>Portugues!J21</f>
        <v>0</v>
      </c>
      <c r="K21" s="13">
        <f>Portugues!K21</f>
        <v>0</v>
      </c>
      <c r="L21" s="14">
        <f>Portugues!L21</f>
        <v>0</v>
      </c>
      <c r="M21" s="14">
        <f>Portugues!M21</f>
        <v>0</v>
      </c>
      <c r="N21" s="15">
        <f>Portugues!N21</f>
        <v>2749124.1694999998</v>
      </c>
      <c r="O21" s="15">
        <f>Portugues!O21</f>
        <v>2749124.1694999998</v>
      </c>
      <c r="P21" s="15">
        <f>Portugues!P21</f>
        <v>-300875.83050000016</v>
      </c>
      <c r="Q21" s="15">
        <f>Portugues!Q21</f>
        <v>300875.83050000016</v>
      </c>
    </row>
    <row r="22" spans="1:17" ht="12.75" x14ac:dyDescent="0.2">
      <c r="A22" s="18">
        <v>44449</v>
      </c>
      <c r="B22" s="8">
        <f>Portugues!B22</f>
        <v>50000</v>
      </c>
      <c r="C22" s="9">
        <f>Portugues!C22</f>
        <v>58</v>
      </c>
      <c r="D22" s="10">
        <f>Portugues!D22</f>
        <v>2900000</v>
      </c>
      <c r="E22" s="11">
        <f>Portugues!E22</f>
        <v>52.155773809999999</v>
      </c>
      <c r="F22" s="27">
        <f>Portugues!F22</f>
        <v>0</v>
      </c>
      <c r="G22" s="11">
        <f>Portugues!G22</f>
        <v>52.155773809999999</v>
      </c>
      <c r="H22" s="27">
        <f>Portugues!H22</f>
        <v>0</v>
      </c>
      <c r="I22" s="12">
        <f>Portugues!I22</f>
        <v>52.155773809999999</v>
      </c>
      <c r="J22" s="13">
        <f>Portugues!J22</f>
        <v>0</v>
      </c>
      <c r="K22" s="13">
        <f>Portugues!K22</f>
        <v>0</v>
      </c>
      <c r="L22" s="14">
        <f>Portugues!L22</f>
        <v>0</v>
      </c>
      <c r="M22" s="14">
        <f>Portugues!M22</f>
        <v>0</v>
      </c>
      <c r="N22" s="15">
        <f>Portugues!N22</f>
        <v>2607788.6905</v>
      </c>
      <c r="O22" s="15">
        <f>Portugues!O22</f>
        <v>2607788.6905</v>
      </c>
      <c r="P22" s="15">
        <f>Portugues!P22</f>
        <v>-292211.30949999997</v>
      </c>
      <c r="Q22" s="15">
        <f>Portugues!Q22</f>
        <v>292211.30949999997</v>
      </c>
    </row>
    <row r="23" spans="1:17" ht="12.75" x14ac:dyDescent="0.2">
      <c r="A23" s="18">
        <v>44452</v>
      </c>
      <c r="B23" s="8">
        <f>Portugues!B23</f>
        <v>50000</v>
      </c>
      <c r="C23" s="9">
        <f>Portugues!C23</f>
        <v>56</v>
      </c>
      <c r="D23" s="10">
        <f>Portugues!D23</f>
        <v>2800000</v>
      </c>
      <c r="E23" s="11">
        <f>Portugues!E23</f>
        <v>50.334649300000002</v>
      </c>
      <c r="F23" s="27">
        <f>Portugues!F23</f>
        <v>0</v>
      </c>
      <c r="G23" s="11">
        <f>Portugues!G23</f>
        <v>50.334649300000002</v>
      </c>
      <c r="H23" s="27">
        <f>Portugues!H23</f>
        <v>0</v>
      </c>
      <c r="I23" s="12">
        <f>Portugues!I23</f>
        <v>50.334649300000002</v>
      </c>
      <c r="J23" s="13">
        <f>Portugues!J23</f>
        <v>0</v>
      </c>
      <c r="K23" s="13">
        <f>Portugues!K23</f>
        <v>0</v>
      </c>
      <c r="L23" s="14">
        <f>Portugues!L23</f>
        <v>0</v>
      </c>
      <c r="M23" s="14">
        <f>Portugues!M23</f>
        <v>0</v>
      </c>
      <c r="N23" s="15">
        <f>Portugues!N23</f>
        <v>2516732.4650000003</v>
      </c>
      <c r="O23" s="15">
        <f>Portugues!O23</f>
        <v>2516732.4650000003</v>
      </c>
      <c r="P23" s="15">
        <f>Portugues!P23</f>
        <v>-283267.53499999968</v>
      </c>
      <c r="Q23" s="15">
        <f>Portugues!Q23</f>
        <v>283267.53499999968</v>
      </c>
    </row>
    <row r="24" spans="1:17" ht="12.75" x14ac:dyDescent="0.2">
      <c r="A24" s="18">
        <v>44453</v>
      </c>
      <c r="B24" s="8">
        <f>Portugues!B24</f>
        <v>50000</v>
      </c>
      <c r="C24" s="9">
        <f>Portugues!C24</f>
        <v>58</v>
      </c>
      <c r="D24" s="10">
        <f>Portugues!D24</f>
        <v>2900000</v>
      </c>
      <c r="E24" s="11">
        <f>Portugues!E24</f>
        <v>52.627920799999998</v>
      </c>
      <c r="F24" s="27">
        <f>Portugues!F24</f>
        <v>0</v>
      </c>
      <c r="G24" s="11">
        <f>Portugues!G24</f>
        <v>52.627920799999998</v>
      </c>
      <c r="H24" s="27">
        <f>Portugues!H24</f>
        <v>0</v>
      </c>
      <c r="I24" s="12">
        <f>Portugues!I24</f>
        <v>52.627920799999998</v>
      </c>
      <c r="J24" s="13">
        <f>Portugues!J24</f>
        <v>0</v>
      </c>
      <c r="K24" s="13">
        <f>Portugues!K24</f>
        <v>0</v>
      </c>
      <c r="L24" s="14">
        <f>Portugues!L24</f>
        <v>0</v>
      </c>
      <c r="M24" s="14">
        <f>Portugues!M24</f>
        <v>0</v>
      </c>
      <c r="N24" s="15">
        <f>Portugues!N24</f>
        <v>2631396.04</v>
      </c>
      <c r="O24" s="15">
        <f>Portugues!O24</f>
        <v>2631396.04</v>
      </c>
      <c r="P24" s="15">
        <f>Portugues!P24</f>
        <v>-268603.95999999996</v>
      </c>
      <c r="Q24" s="15">
        <f>Portugues!Q24</f>
        <v>268603.95999999996</v>
      </c>
    </row>
    <row r="25" spans="1:17" ht="12.75" x14ac:dyDescent="0.2">
      <c r="A25" s="18">
        <v>44454</v>
      </c>
      <c r="B25" s="8">
        <f>Portugues!B25</f>
        <v>50000</v>
      </c>
      <c r="C25" s="9">
        <f>Portugues!C25</f>
        <v>59</v>
      </c>
      <c r="D25" s="10">
        <f>Portugues!D25</f>
        <v>2950000</v>
      </c>
      <c r="E25" s="11">
        <f>Portugues!E25</f>
        <v>55.522667239999997</v>
      </c>
      <c r="F25" s="27">
        <f>Portugues!F25</f>
        <v>0</v>
      </c>
      <c r="G25" s="11">
        <f>Portugues!G25</f>
        <v>55.522667239999997</v>
      </c>
      <c r="H25" s="27">
        <f>Portugues!H25</f>
        <v>0</v>
      </c>
      <c r="I25" s="12">
        <f>Portugues!I25</f>
        <v>55.522667239999997</v>
      </c>
      <c r="J25" s="13">
        <f>Portugues!J25</f>
        <v>0</v>
      </c>
      <c r="K25" s="13">
        <f>Portugues!K25</f>
        <v>0</v>
      </c>
      <c r="L25" s="14">
        <f>Portugues!L25</f>
        <v>0</v>
      </c>
      <c r="M25" s="14">
        <f>Portugues!M25</f>
        <v>0</v>
      </c>
      <c r="N25" s="15">
        <f>Portugues!N25</f>
        <v>2776133.3619999997</v>
      </c>
      <c r="O25" s="15">
        <f>Portugues!O25</f>
        <v>2776133.3619999997</v>
      </c>
      <c r="P25" s="15">
        <f>Portugues!P25</f>
        <v>-173866.63800000027</v>
      </c>
      <c r="Q25" s="15">
        <f>Portugues!Q25</f>
        <v>173866.63800000027</v>
      </c>
    </row>
    <row r="26" spans="1:17" ht="12.75" x14ac:dyDescent="0.2">
      <c r="A26" s="18">
        <v>44455</v>
      </c>
      <c r="B26" s="8">
        <f>Portugues!B26</f>
        <v>50000</v>
      </c>
      <c r="C26" s="9">
        <f>Portugues!C26</f>
        <v>62</v>
      </c>
      <c r="D26" s="10">
        <f>Portugues!D26</f>
        <v>3100000</v>
      </c>
      <c r="E26" s="11">
        <f>Portugues!E26</f>
        <v>56.268494259999997</v>
      </c>
      <c r="F26" s="27">
        <f>Portugues!F26</f>
        <v>0</v>
      </c>
      <c r="G26" s="11">
        <f>Portugues!G26</f>
        <v>56.268494259999997</v>
      </c>
      <c r="H26" s="27">
        <f>Portugues!H26</f>
        <v>0</v>
      </c>
      <c r="I26" s="12">
        <f>Portugues!I26</f>
        <v>56.268494259999997</v>
      </c>
      <c r="J26" s="13">
        <f>Portugues!J26</f>
        <v>0</v>
      </c>
      <c r="K26" s="13">
        <f>Portugues!K26</f>
        <v>0</v>
      </c>
      <c r="L26" s="14">
        <f>Portugues!L26</f>
        <v>0</v>
      </c>
      <c r="M26" s="14">
        <f>Portugues!M26</f>
        <v>0</v>
      </c>
      <c r="N26" s="15">
        <f>Portugues!N26</f>
        <v>2813424.713</v>
      </c>
      <c r="O26" s="15">
        <f>Portugues!O26</f>
        <v>2813424.713</v>
      </c>
      <c r="P26" s="15">
        <f>Portugues!P26</f>
        <v>-286575.28700000001</v>
      </c>
      <c r="Q26" s="15">
        <f>Portugues!Q26</f>
        <v>286575.28700000001</v>
      </c>
    </row>
    <row r="27" spans="1:17" ht="12.75" x14ac:dyDescent="0.2">
      <c r="A27" s="18">
        <v>44456</v>
      </c>
      <c r="B27" s="8">
        <f>Portugues!B27</f>
        <v>50000</v>
      </c>
      <c r="C27" s="9">
        <f>Portugues!C27</f>
        <v>60</v>
      </c>
      <c r="D27" s="10">
        <f>Portugues!D27</f>
        <v>3000000</v>
      </c>
      <c r="E27" s="11">
        <f>Portugues!E27</f>
        <v>53.54931509</v>
      </c>
      <c r="F27" s="27">
        <f>Portugues!F27</f>
        <v>0</v>
      </c>
      <c r="G27" s="11">
        <f>Portugues!G27</f>
        <v>53.54931509</v>
      </c>
      <c r="H27" s="27">
        <f>Portugues!H27</f>
        <v>0</v>
      </c>
      <c r="I27" s="12">
        <f>Portugues!I27</f>
        <v>53.54931509</v>
      </c>
      <c r="J27" s="13">
        <f>Portugues!J27</f>
        <v>0</v>
      </c>
      <c r="K27" s="13">
        <f>Portugues!K27</f>
        <v>0</v>
      </c>
      <c r="L27" s="14">
        <f>Portugues!L27</f>
        <v>0</v>
      </c>
      <c r="M27" s="14">
        <f>Portugues!M27</f>
        <v>0</v>
      </c>
      <c r="N27" s="15">
        <f>Portugues!N27</f>
        <v>2677465.7544999998</v>
      </c>
      <c r="O27" s="15">
        <f>Portugues!O27</f>
        <v>2677465.7544999998</v>
      </c>
      <c r="P27" s="15">
        <f>Portugues!P27</f>
        <v>-322534.24550000019</v>
      </c>
      <c r="Q27" s="15">
        <f>Portugues!Q27</f>
        <v>322534.24550000019</v>
      </c>
    </row>
    <row r="28" spans="1:17" ht="12.75" x14ac:dyDescent="0.2">
      <c r="A28" s="18">
        <v>44459</v>
      </c>
      <c r="B28" s="8">
        <f>Portugues!B28</f>
        <v>50000</v>
      </c>
      <c r="C28" s="9">
        <f>Portugues!C28</f>
        <v>55</v>
      </c>
      <c r="D28" s="10">
        <f>Portugues!D28</f>
        <v>2750000</v>
      </c>
      <c r="E28" s="11">
        <f>Portugues!E28</f>
        <v>48.416911919999997</v>
      </c>
      <c r="F28" s="27">
        <f>Portugues!F28</f>
        <v>0</v>
      </c>
      <c r="G28" s="11">
        <f>Portugues!G28</f>
        <v>48.416911919999997</v>
      </c>
      <c r="H28" s="27">
        <f>Portugues!H28</f>
        <v>0</v>
      </c>
      <c r="I28" s="12">
        <f>Portugues!I28</f>
        <v>48.416911919999997</v>
      </c>
      <c r="J28" s="13">
        <f>Portugues!J28</f>
        <v>0</v>
      </c>
      <c r="K28" s="13">
        <f>Portugues!K28</f>
        <v>0</v>
      </c>
      <c r="L28" s="14">
        <f>Portugues!L28</f>
        <v>0</v>
      </c>
      <c r="M28" s="14">
        <f>Portugues!M28</f>
        <v>0</v>
      </c>
      <c r="N28" s="15">
        <f>Portugues!N28</f>
        <v>2420845.5959999999</v>
      </c>
      <c r="O28" s="15">
        <f>Portugues!O28</f>
        <v>2420845.5959999999</v>
      </c>
      <c r="P28" s="15">
        <f>Portugues!P28</f>
        <v>-329154.4040000001</v>
      </c>
      <c r="Q28" s="15">
        <f>Portugues!Q28</f>
        <v>329154.4040000001</v>
      </c>
    </row>
    <row r="29" spans="1:17" ht="12.75" x14ac:dyDescent="0.2">
      <c r="A29" s="18">
        <v>44460</v>
      </c>
      <c r="B29" s="8">
        <f>Portugues!B29</f>
        <v>50000</v>
      </c>
      <c r="C29" s="9">
        <f>Portugues!C29</f>
        <v>54</v>
      </c>
      <c r="D29" s="10">
        <f>Portugues!D29</f>
        <v>2700000</v>
      </c>
      <c r="E29" s="11">
        <f>Portugues!E29</f>
        <v>45.748642359999998</v>
      </c>
      <c r="F29" s="27">
        <f>Portugues!F29</f>
        <v>0</v>
      </c>
      <c r="G29" s="11">
        <f>Portugues!G29</f>
        <v>45.748642359999998</v>
      </c>
      <c r="H29" s="27">
        <f>Portugues!H29</f>
        <v>100000</v>
      </c>
      <c r="I29" s="12">
        <f>Portugues!I29</f>
        <v>45.729571030000002</v>
      </c>
      <c r="J29" s="13">
        <f>Portugues!J29</f>
        <v>0</v>
      </c>
      <c r="K29" s="13">
        <f>Portugues!K29</f>
        <v>4.1687204288865399E-4</v>
      </c>
      <c r="L29" s="14">
        <f>Portugues!L29</f>
        <v>0</v>
      </c>
      <c r="M29" s="14">
        <f>Portugues!M29</f>
        <v>953.56649999978072</v>
      </c>
      <c r="N29" s="15">
        <f>Portugues!N29</f>
        <v>2287432.1179999998</v>
      </c>
      <c r="O29" s="15">
        <f>Portugues!O29</f>
        <v>2286478.5515000001</v>
      </c>
      <c r="P29" s="15">
        <f>Portugues!P29</f>
        <v>-412567.88200000022</v>
      </c>
      <c r="Q29" s="15">
        <f>Portugues!Q29</f>
        <v>413521.44849999994</v>
      </c>
    </row>
    <row r="30" spans="1:17" ht="12.75" x14ac:dyDescent="0.2">
      <c r="A30" s="18">
        <v>44461</v>
      </c>
      <c r="B30" s="8">
        <f>Portugues!B30</f>
        <v>50000</v>
      </c>
      <c r="C30" s="9">
        <f>Portugues!C30</f>
        <v>51</v>
      </c>
      <c r="D30" s="10">
        <f>Portugues!D30</f>
        <v>2550000</v>
      </c>
      <c r="E30" s="11">
        <f>Portugues!E30</f>
        <v>47.723355470000001</v>
      </c>
      <c r="F30" s="27">
        <f>Portugues!F30</f>
        <v>50000</v>
      </c>
      <c r="G30" s="11">
        <f>Portugues!G30</f>
        <v>47.89939287</v>
      </c>
      <c r="H30" s="27">
        <f>Portugues!H30</f>
        <v>0</v>
      </c>
      <c r="I30" s="12">
        <f>Portugues!I30</f>
        <v>47.723355470000001</v>
      </c>
      <c r="J30" s="13">
        <f>Portugues!J30</f>
        <v>3.6887054203608885E-3</v>
      </c>
      <c r="K30" s="13">
        <f>Portugues!K30</f>
        <v>0</v>
      </c>
      <c r="L30" s="14">
        <f>Portugues!L30</f>
        <v>8801.8699999999226</v>
      </c>
      <c r="M30" s="14">
        <f>Portugues!M30</f>
        <v>0</v>
      </c>
      <c r="N30" s="15">
        <f>Portugues!N30</f>
        <v>2394969.6434999998</v>
      </c>
      <c r="O30" s="15">
        <f>Portugues!O30</f>
        <v>2386167.7735000001</v>
      </c>
      <c r="P30" s="15">
        <f>Portugues!P30</f>
        <v>-155030.35650000023</v>
      </c>
      <c r="Q30" s="15">
        <f>Portugues!Q30</f>
        <v>163832.22649999987</v>
      </c>
    </row>
    <row r="31" spans="1:17" ht="12.75" x14ac:dyDescent="0.2">
      <c r="A31" s="18">
        <v>44462</v>
      </c>
      <c r="B31" s="8">
        <f>Portugues!B31</f>
        <v>50000</v>
      </c>
      <c r="C31" s="9">
        <f>Portugues!C31</f>
        <v>54</v>
      </c>
      <c r="D31" s="10">
        <f>Portugues!D31</f>
        <v>2700000</v>
      </c>
      <c r="E31" s="11">
        <f>Portugues!E31</f>
        <v>49.89179231</v>
      </c>
      <c r="F31" s="27">
        <f>Portugues!F31</f>
        <v>0</v>
      </c>
      <c r="G31" s="11">
        <f>Portugues!G31</f>
        <v>49.89179231</v>
      </c>
      <c r="H31" s="27">
        <f>Portugues!H31</f>
        <v>0</v>
      </c>
      <c r="I31" s="12">
        <f>Portugues!I31</f>
        <v>49.89179231</v>
      </c>
      <c r="J31" s="13">
        <f>Portugues!J31</f>
        <v>0</v>
      </c>
      <c r="K31" s="13">
        <f>Portugues!K31</f>
        <v>0</v>
      </c>
      <c r="L31" s="14">
        <f>Portugues!L31</f>
        <v>0</v>
      </c>
      <c r="M31" s="14">
        <f>Portugues!M31</f>
        <v>0</v>
      </c>
      <c r="N31" s="15">
        <f>Portugues!N31</f>
        <v>2494589.6154999998</v>
      </c>
      <c r="O31" s="15">
        <f>Portugues!O31</f>
        <v>2494589.6154999998</v>
      </c>
      <c r="P31" s="15">
        <f>Portugues!P31</f>
        <v>-205410.38450000016</v>
      </c>
      <c r="Q31" s="15">
        <f>Portugues!Q31</f>
        <v>205410.38450000016</v>
      </c>
    </row>
    <row r="32" spans="1:17" ht="12.75" x14ac:dyDescent="0.2">
      <c r="A32" s="18">
        <v>44463</v>
      </c>
      <c r="B32" s="8">
        <f>Portugues!B32</f>
        <v>50000</v>
      </c>
      <c r="C32" s="9">
        <f>Portugues!C32</f>
        <v>49</v>
      </c>
      <c r="D32" s="10">
        <f>Portugues!D32</f>
        <v>2450000</v>
      </c>
      <c r="E32" s="11">
        <f>Portugues!E32</f>
        <v>46.321395039999999</v>
      </c>
      <c r="F32" s="27">
        <f>Portugues!F32</f>
        <v>0</v>
      </c>
      <c r="G32" s="11">
        <f>Portugues!G32</f>
        <v>46.321395039999999</v>
      </c>
      <c r="H32" s="27">
        <f>Portugues!H32</f>
        <v>0</v>
      </c>
      <c r="I32" s="12">
        <f>Portugues!I32</f>
        <v>46.321395039999999</v>
      </c>
      <c r="J32" s="13">
        <f>Portugues!J32</f>
        <v>0</v>
      </c>
      <c r="K32" s="13">
        <f>Portugues!K32</f>
        <v>0</v>
      </c>
      <c r="L32" s="14">
        <f>Portugues!L32</f>
        <v>0</v>
      </c>
      <c r="M32" s="14">
        <f>Portugues!M32</f>
        <v>0</v>
      </c>
      <c r="N32" s="15">
        <f>Portugues!N32</f>
        <v>2316069.7519999999</v>
      </c>
      <c r="O32" s="15">
        <f>Portugues!O32</f>
        <v>2316069.7519999999</v>
      </c>
      <c r="P32" s="15">
        <f>Portugues!P32</f>
        <v>-133930.24800000014</v>
      </c>
      <c r="Q32" s="15">
        <f>Portugues!Q32</f>
        <v>133930.24800000014</v>
      </c>
    </row>
    <row r="33" spans="1:17" ht="12.75" x14ac:dyDescent="0.2">
      <c r="A33" s="18">
        <v>44466</v>
      </c>
      <c r="B33" s="8">
        <f>Portugues!B33</f>
        <v>50000</v>
      </c>
      <c r="C33" s="9">
        <f>Portugues!C33</f>
        <v>55</v>
      </c>
      <c r="D33" s="10">
        <f>Portugues!D33</f>
        <v>2750000</v>
      </c>
      <c r="E33" s="11">
        <f>Portugues!E33</f>
        <v>48.056315099999999</v>
      </c>
      <c r="F33" s="27">
        <f>Portugues!F33</f>
        <v>0</v>
      </c>
      <c r="G33" s="11">
        <f>Portugues!G33</f>
        <v>48.056315099999999</v>
      </c>
      <c r="H33" s="27">
        <f>Portugues!H33</f>
        <v>0</v>
      </c>
      <c r="I33" s="12">
        <f>Portugues!I33</f>
        <v>48.056315099999999</v>
      </c>
      <c r="J33" s="13">
        <f>Portugues!J33</f>
        <v>0</v>
      </c>
      <c r="K33" s="13">
        <f>Portugues!K33</f>
        <v>0</v>
      </c>
      <c r="L33" s="14">
        <f>Portugues!L33</f>
        <v>0</v>
      </c>
      <c r="M33" s="14">
        <f>Portugues!M33</f>
        <v>0</v>
      </c>
      <c r="N33" s="15">
        <f>Portugues!N33</f>
        <v>2402815.7549999999</v>
      </c>
      <c r="O33" s="15">
        <f>Portugues!O33</f>
        <v>2402815.7549999999</v>
      </c>
      <c r="P33" s="15">
        <f>Portugues!P33</f>
        <v>-347184.24500000011</v>
      </c>
      <c r="Q33" s="15">
        <f>Portugues!Q33</f>
        <v>347184.24500000011</v>
      </c>
    </row>
    <row r="34" spans="1:17" ht="12.75" x14ac:dyDescent="0.2">
      <c r="A34" s="18">
        <v>44467</v>
      </c>
      <c r="B34" s="8">
        <f>Portugues!B34</f>
        <v>50000</v>
      </c>
      <c r="C34" s="9">
        <f>Portugues!C34</f>
        <v>52</v>
      </c>
      <c r="D34" s="10">
        <f>Portugues!D34</f>
        <v>2600000</v>
      </c>
      <c r="E34" s="11">
        <f>Portugues!E34</f>
        <v>46.178307850000003</v>
      </c>
      <c r="F34" s="27">
        <f>Portugues!F34</f>
        <v>0</v>
      </c>
      <c r="G34" s="11">
        <f>Portugues!G34</f>
        <v>46.178307850000003</v>
      </c>
      <c r="H34" s="27">
        <f>Portugues!H34</f>
        <v>100000</v>
      </c>
      <c r="I34" s="12">
        <f>Portugues!I34</f>
        <v>46.092733250000002</v>
      </c>
      <c r="J34" s="13">
        <f>Portugues!J34</f>
        <v>0</v>
      </c>
      <c r="K34" s="13">
        <f>Portugues!K34</f>
        <v>1.8531341658938906E-3</v>
      </c>
      <c r="L34" s="14">
        <f>Portugues!L34</f>
        <v>0</v>
      </c>
      <c r="M34" s="14">
        <f>Portugues!M34</f>
        <v>4278.7300000000523</v>
      </c>
      <c r="N34" s="15">
        <f>Portugues!N34</f>
        <v>2308915.3925000001</v>
      </c>
      <c r="O34" s="15">
        <f>Portugues!O34</f>
        <v>2304636.6625000001</v>
      </c>
      <c r="P34" s="15">
        <f>Portugues!P34</f>
        <v>-291084.60749999993</v>
      </c>
      <c r="Q34" s="15">
        <f>Portugues!Q34</f>
        <v>295363.33749999991</v>
      </c>
    </row>
    <row r="35" spans="1:17" ht="12.75" x14ac:dyDescent="0.2">
      <c r="A35" s="18">
        <v>44468</v>
      </c>
      <c r="B35" s="8">
        <f>Portugues!B35</f>
        <v>50000</v>
      </c>
      <c r="C35" s="9">
        <f>Portugues!C35</f>
        <v>53</v>
      </c>
      <c r="D35" s="10">
        <f>Portugues!D35</f>
        <v>2650000</v>
      </c>
      <c r="E35" s="11">
        <f>Portugues!E35</f>
        <v>45.678901920000001</v>
      </c>
      <c r="F35" s="27">
        <f>Portugues!F35</f>
        <v>0</v>
      </c>
      <c r="G35" s="11">
        <f>Portugues!G35</f>
        <v>45.678901920000001</v>
      </c>
      <c r="H35" s="27">
        <f>Portugues!H35</f>
        <v>0</v>
      </c>
      <c r="I35" s="12">
        <f>Portugues!I35</f>
        <v>45.678901920000001</v>
      </c>
      <c r="J35" s="13">
        <f>Portugues!J35</f>
        <v>0</v>
      </c>
      <c r="K35" s="13">
        <f>Portugues!K35</f>
        <v>0</v>
      </c>
      <c r="L35" s="14">
        <f>Portugues!L35</f>
        <v>0</v>
      </c>
      <c r="M35" s="14">
        <f>Portugues!M35</f>
        <v>0</v>
      </c>
      <c r="N35" s="15">
        <f>Portugues!N35</f>
        <v>2283945.0959999999</v>
      </c>
      <c r="O35" s="15">
        <f>Portugues!O35</f>
        <v>2283945.0959999999</v>
      </c>
      <c r="P35" s="15">
        <f>Portugues!P35</f>
        <v>-366054.9040000001</v>
      </c>
      <c r="Q35" s="15">
        <f>Portugues!Q35</f>
        <v>366054.9040000001</v>
      </c>
    </row>
    <row r="36" spans="1:17" ht="12.75" x14ac:dyDescent="0.2">
      <c r="A36" s="18">
        <v>44469</v>
      </c>
      <c r="B36" s="8">
        <f>Portugues!B36</f>
        <v>50000</v>
      </c>
      <c r="C36" s="9">
        <f>Portugues!C36</f>
        <v>53</v>
      </c>
      <c r="D36" s="10">
        <f>Portugues!D36</f>
        <v>2650000</v>
      </c>
      <c r="E36" s="11">
        <f>Portugues!E36</f>
        <v>49.458951040000002</v>
      </c>
      <c r="F36" s="27">
        <f>Portugues!F36</f>
        <v>100000</v>
      </c>
      <c r="G36" s="11">
        <f>Portugues!G36</f>
        <v>49.429898559999998</v>
      </c>
      <c r="H36" s="27">
        <f>Portugues!H36</f>
        <v>0</v>
      </c>
      <c r="I36" s="12">
        <f>Portugues!I36</f>
        <v>49.458951040000002</v>
      </c>
      <c r="J36" s="13">
        <f>Portugues!J36</f>
        <v>-5.8740590710280188E-4</v>
      </c>
      <c r="K36" s="13">
        <f>Portugues!K36</f>
        <v>0</v>
      </c>
      <c r="L36" s="14">
        <f>Portugues!L36</f>
        <v>-1452.6240000002133</v>
      </c>
      <c r="M36" s="14">
        <f>Portugues!M36</f>
        <v>0</v>
      </c>
      <c r="N36" s="15">
        <f>Portugues!N36</f>
        <v>2471494.9279999998</v>
      </c>
      <c r="O36" s="15">
        <f>Portugues!O36</f>
        <v>2472947.5520000001</v>
      </c>
      <c r="P36" s="15">
        <f>Portugues!P36</f>
        <v>-178505.07200000016</v>
      </c>
      <c r="Q36" s="15">
        <f>Portugues!Q36</f>
        <v>177052.44799999986</v>
      </c>
    </row>
    <row r="37" spans="1:17" ht="12.75" x14ac:dyDescent="0.2">
      <c r="A37" s="18">
        <v>44470</v>
      </c>
      <c r="B37" s="8">
        <f>Portugues!B37</f>
        <v>50000</v>
      </c>
      <c r="C37" s="9">
        <f>Portugues!C37</f>
        <v>58</v>
      </c>
      <c r="D37" s="10">
        <f>Portugues!D37</f>
        <v>2900000</v>
      </c>
      <c r="E37" s="11">
        <f>Portugues!E37</f>
        <v>52.699485899999999</v>
      </c>
      <c r="F37" s="27">
        <f>Portugues!F37</f>
        <v>0</v>
      </c>
      <c r="G37" s="11">
        <f>Portugues!G37</f>
        <v>52.699485899999999</v>
      </c>
      <c r="H37" s="27">
        <f>Portugues!H37</f>
        <v>0</v>
      </c>
      <c r="I37" s="12">
        <f>Portugues!I37</f>
        <v>52.699485899999999</v>
      </c>
      <c r="J37" s="13">
        <f>Portugues!J37</f>
        <v>0</v>
      </c>
      <c r="K37" s="13">
        <f>Portugues!K37</f>
        <v>0</v>
      </c>
      <c r="L37" s="14">
        <f>Portugues!L37</f>
        <v>0</v>
      </c>
      <c r="M37" s="14">
        <f>Portugues!M37</f>
        <v>0</v>
      </c>
      <c r="N37" s="15">
        <f>Portugues!N37</f>
        <v>2634974.2949999999</v>
      </c>
      <c r="O37" s="15">
        <f>Portugues!O37</f>
        <v>2634974.2949999999</v>
      </c>
      <c r="P37" s="15">
        <f>Portugues!P37</f>
        <v>-265025.70500000007</v>
      </c>
      <c r="Q37" s="15">
        <f>Portugues!Q37</f>
        <v>265025.70500000007</v>
      </c>
    </row>
    <row r="38" spans="1:17" ht="12.75" x14ac:dyDescent="0.2">
      <c r="A38" s="18">
        <v>44473</v>
      </c>
      <c r="B38" s="8">
        <f>Portugues!B38</f>
        <v>50000</v>
      </c>
      <c r="C38" s="9">
        <f>Portugues!C38</f>
        <v>59</v>
      </c>
      <c r="D38" s="10">
        <f>Portugues!D38</f>
        <v>2950000</v>
      </c>
      <c r="E38" s="11">
        <f>Portugues!E38</f>
        <v>55.649301100000002</v>
      </c>
      <c r="F38" s="27">
        <f>Portugues!F38</f>
        <v>0</v>
      </c>
      <c r="G38" s="11">
        <f>Portugues!G38</f>
        <v>55.649301100000002</v>
      </c>
      <c r="H38" s="27">
        <f>Portugues!H38</f>
        <v>0</v>
      </c>
      <c r="I38" s="12">
        <f>Portugues!I38</f>
        <v>55.649301100000002</v>
      </c>
      <c r="J38" s="13">
        <f>Portugues!J38</f>
        <v>0</v>
      </c>
      <c r="K38" s="13">
        <f>Portugues!K38</f>
        <v>0</v>
      </c>
      <c r="L38" s="14">
        <f>Portugues!L38</f>
        <v>0</v>
      </c>
      <c r="M38" s="14">
        <f>Portugues!M38</f>
        <v>0</v>
      </c>
      <c r="N38" s="15">
        <f>Portugues!N38</f>
        <v>2782465.0550000002</v>
      </c>
      <c r="O38" s="15">
        <f>Portugues!O38</f>
        <v>2782465.0550000002</v>
      </c>
      <c r="P38" s="15">
        <f>Portugues!P38</f>
        <v>-167534.94499999983</v>
      </c>
      <c r="Q38" s="15">
        <f>Portugues!Q38</f>
        <v>167534.94499999983</v>
      </c>
    </row>
    <row r="39" spans="1:17" ht="12.75" x14ac:dyDescent="0.2">
      <c r="A39" s="18">
        <v>44474</v>
      </c>
      <c r="B39" s="8">
        <f>Portugues!B39</f>
        <v>50000</v>
      </c>
      <c r="C39" s="9">
        <f>Portugues!C39</f>
        <v>62</v>
      </c>
      <c r="D39" s="10">
        <f>Portugues!D39</f>
        <v>3100000</v>
      </c>
      <c r="E39" s="11">
        <f>Portugues!E39</f>
        <v>56.374428080000001</v>
      </c>
      <c r="F39" s="27">
        <f>Portugues!F39</f>
        <v>0</v>
      </c>
      <c r="G39" s="11">
        <f>Portugues!G39</f>
        <v>56.374428080000001</v>
      </c>
      <c r="H39" s="27">
        <f>Portugues!H39</f>
        <v>0</v>
      </c>
      <c r="I39" s="12">
        <f>Portugues!I39</f>
        <v>56.374428080000001</v>
      </c>
      <c r="J39" s="13">
        <f>Portugues!J39</f>
        <v>0</v>
      </c>
      <c r="K39" s="13">
        <f>Portugues!K39</f>
        <v>0</v>
      </c>
      <c r="L39" s="14">
        <f>Portugues!L39</f>
        <v>0</v>
      </c>
      <c r="M39" s="14">
        <f>Portugues!M39</f>
        <v>0</v>
      </c>
      <c r="N39" s="15">
        <f>Portugues!N39</f>
        <v>2818721.4040000001</v>
      </c>
      <c r="O39" s="15">
        <f>Portugues!O39</f>
        <v>2818721.4040000001</v>
      </c>
      <c r="P39" s="15">
        <f>Portugues!P39</f>
        <v>-281278.5959999999</v>
      </c>
      <c r="Q39" s="15">
        <f>Portugues!Q39</f>
        <v>281278.5959999999</v>
      </c>
    </row>
    <row r="40" spans="1:17" ht="12.75" x14ac:dyDescent="0.2">
      <c r="A40" s="18">
        <v>44475</v>
      </c>
      <c r="B40" s="8">
        <f>Portugues!B40</f>
        <v>50000</v>
      </c>
      <c r="C40" s="9">
        <f>Portugues!C40</f>
        <v>61</v>
      </c>
      <c r="D40" s="10">
        <f>Portugues!D40</f>
        <v>3050000</v>
      </c>
      <c r="E40" s="11">
        <f>Portugues!E40</f>
        <v>58.736799759999997</v>
      </c>
      <c r="F40" s="27">
        <f>Portugues!F40</f>
        <v>0</v>
      </c>
      <c r="G40" s="11">
        <f>Portugues!G40</f>
        <v>58.736799759999997</v>
      </c>
      <c r="H40" s="27">
        <f>Portugues!H40</f>
        <v>0</v>
      </c>
      <c r="I40" s="12">
        <f>Portugues!I40</f>
        <v>58.736799759999997</v>
      </c>
      <c r="J40" s="13">
        <f>Portugues!J40</f>
        <v>0</v>
      </c>
      <c r="K40" s="13">
        <f>Portugues!K40</f>
        <v>0</v>
      </c>
      <c r="L40" s="14">
        <f>Portugues!L40</f>
        <v>0</v>
      </c>
      <c r="M40" s="14">
        <f>Portugues!M40</f>
        <v>0</v>
      </c>
      <c r="N40" s="15">
        <f>Portugues!N40</f>
        <v>2936839.9879999999</v>
      </c>
      <c r="O40" s="15">
        <f>Portugues!O40</f>
        <v>2936839.9879999999</v>
      </c>
      <c r="P40" s="15">
        <f>Portugues!P40</f>
        <v>-113160.0120000001</v>
      </c>
      <c r="Q40" s="15">
        <f>Portugues!Q40</f>
        <v>113160.0120000001</v>
      </c>
    </row>
    <row r="41" spans="1:17" ht="12.75" x14ac:dyDescent="0.2">
      <c r="A41" s="18">
        <v>44476</v>
      </c>
      <c r="B41" s="8">
        <f>Portugues!B41</f>
        <v>50000</v>
      </c>
      <c r="C41" s="9">
        <f>Portugues!C41</f>
        <v>65</v>
      </c>
      <c r="D41" s="10">
        <f>Portugues!D41</f>
        <v>3250000</v>
      </c>
      <c r="E41" s="11">
        <f>Portugues!E41</f>
        <v>59.062491450000003</v>
      </c>
      <c r="F41" s="27">
        <f>Portugues!F41</f>
        <v>0</v>
      </c>
      <c r="G41" s="11">
        <f>Portugues!G41</f>
        <v>59.062491450000003</v>
      </c>
      <c r="H41" s="27">
        <f>Portugues!H41</f>
        <v>0</v>
      </c>
      <c r="I41" s="12">
        <f>Portugues!I41</f>
        <v>59.062491450000003</v>
      </c>
      <c r="J41" s="13">
        <f>Portugues!J41</f>
        <v>0</v>
      </c>
      <c r="K41" s="13">
        <f>Portugues!K41</f>
        <v>0</v>
      </c>
      <c r="L41" s="14">
        <f>Portugues!L41</f>
        <v>0</v>
      </c>
      <c r="M41" s="14">
        <f>Portugues!M41</f>
        <v>0</v>
      </c>
      <c r="N41" s="15">
        <f>Portugues!N41</f>
        <v>2953124.5725000002</v>
      </c>
      <c r="O41" s="15">
        <f>Portugues!O41</f>
        <v>2953124.5725000002</v>
      </c>
      <c r="P41" s="15">
        <f>Portugues!P41</f>
        <v>-296875.42749999976</v>
      </c>
      <c r="Q41" s="15">
        <f>Portugues!Q41</f>
        <v>296875.42749999976</v>
      </c>
    </row>
    <row r="42" spans="1:17" ht="12.75" x14ac:dyDescent="0.2">
      <c r="A42" s="18">
        <v>44477</v>
      </c>
      <c r="B42" s="8">
        <f>Portugues!B42</f>
        <v>50000</v>
      </c>
      <c r="C42" s="9">
        <f>Portugues!C42</f>
        <v>66</v>
      </c>
      <c r="D42" s="10">
        <f>Portugues!D42</f>
        <v>3300000</v>
      </c>
      <c r="E42" s="11">
        <f>Portugues!E42</f>
        <v>59.687037259999997</v>
      </c>
      <c r="F42" s="27">
        <f>Portugues!F42</f>
        <v>0</v>
      </c>
      <c r="G42" s="11">
        <f>Portugues!G42</f>
        <v>59.687037259999997</v>
      </c>
      <c r="H42" s="27">
        <f>Portugues!H42</f>
        <v>0</v>
      </c>
      <c r="I42" s="12">
        <f>Portugues!I42</f>
        <v>59.687037259999997</v>
      </c>
      <c r="J42" s="13">
        <f>Portugues!J42</f>
        <v>0</v>
      </c>
      <c r="K42" s="13">
        <f>Portugues!K42</f>
        <v>0</v>
      </c>
      <c r="L42" s="14">
        <f>Portugues!L42</f>
        <v>0</v>
      </c>
      <c r="M42" s="14">
        <f>Portugues!M42</f>
        <v>0</v>
      </c>
      <c r="N42" s="15">
        <f>Portugues!N42</f>
        <v>2984351.8629999999</v>
      </c>
      <c r="O42" s="15">
        <f>Portugues!O42</f>
        <v>2984351.8629999999</v>
      </c>
      <c r="P42" s="15">
        <f>Portugues!P42</f>
        <v>-315648.1370000001</v>
      </c>
      <c r="Q42" s="15">
        <f>Portugues!Q42</f>
        <v>315648.1370000001</v>
      </c>
    </row>
    <row r="43" spans="1:17" ht="12.75" x14ac:dyDescent="0.2">
      <c r="A43" s="18">
        <v>44482</v>
      </c>
      <c r="B43" s="8">
        <f>Portugues!B43</f>
        <v>50000</v>
      </c>
      <c r="C43" s="9">
        <f>Portugues!C43</f>
        <v>63</v>
      </c>
      <c r="D43" s="10">
        <f>Portugues!D43</f>
        <v>3150000</v>
      </c>
      <c r="E43" s="11">
        <f>Portugues!E43</f>
        <v>57.857742369999997</v>
      </c>
      <c r="F43" s="27">
        <f>Portugues!F43</f>
        <v>0</v>
      </c>
      <c r="G43" s="11">
        <f>Portugues!G43</f>
        <v>57.857742369999997</v>
      </c>
      <c r="H43" s="27">
        <f>Portugues!H43</f>
        <v>0</v>
      </c>
      <c r="I43" s="12">
        <f>Portugues!I43</f>
        <v>57.857742369999997</v>
      </c>
      <c r="J43" s="13">
        <f>Portugues!J43</f>
        <v>0</v>
      </c>
      <c r="K43" s="13">
        <f>Portugues!K43</f>
        <v>0</v>
      </c>
      <c r="L43" s="14">
        <f>Portugues!L43</f>
        <v>0</v>
      </c>
      <c r="M43" s="14">
        <f>Portugues!M43</f>
        <v>0</v>
      </c>
      <c r="N43" s="15">
        <f>Portugues!N43</f>
        <v>2892887.1184999999</v>
      </c>
      <c r="O43" s="15">
        <f>Portugues!O43</f>
        <v>2892887.1184999999</v>
      </c>
      <c r="P43" s="15">
        <f>Portugues!P43</f>
        <v>-257112.88150000013</v>
      </c>
      <c r="Q43" s="15">
        <f>Portugues!Q43</f>
        <v>257112.88150000013</v>
      </c>
    </row>
    <row r="44" spans="1:17" ht="12.75" x14ac:dyDescent="0.2">
      <c r="A44" s="18">
        <v>44483</v>
      </c>
      <c r="B44" s="8">
        <f>Portugues!B44</f>
        <v>50000</v>
      </c>
      <c r="C44" s="9">
        <f>Portugues!C44</f>
        <v>67</v>
      </c>
      <c r="D44" s="10">
        <f>Portugues!D44</f>
        <v>3350000</v>
      </c>
      <c r="E44" s="11">
        <f>Portugues!E44</f>
        <v>62.512523719999997</v>
      </c>
      <c r="F44" s="27">
        <f>Portugues!F44</f>
        <v>0</v>
      </c>
      <c r="G44" s="11">
        <f>Portugues!G44</f>
        <v>62.512523719999997</v>
      </c>
      <c r="H44" s="27">
        <f>Portugues!H44</f>
        <v>0</v>
      </c>
      <c r="I44" s="12">
        <f>Portugues!I44</f>
        <v>62.512523719999997</v>
      </c>
      <c r="J44" s="13">
        <f>Portugues!J44</f>
        <v>0</v>
      </c>
      <c r="K44" s="13">
        <f>Portugues!K44</f>
        <v>0</v>
      </c>
      <c r="L44" s="14">
        <f>Portugues!L44</f>
        <v>0</v>
      </c>
      <c r="M44" s="14">
        <f>Portugues!M44</f>
        <v>0</v>
      </c>
      <c r="N44" s="15">
        <f>Portugues!N44</f>
        <v>3125626.1859999998</v>
      </c>
      <c r="O44" s="15">
        <f>Portugues!O44</f>
        <v>3125626.1859999998</v>
      </c>
      <c r="P44" s="15">
        <f>Portugues!P44</f>
        <v>-224373.81400000025</v>
      </c>
      <c r="Q44" s="15">
        <f>Portugues!Q44</f>
        <v>224373.81400000025</v>
      </c>
    </row>
    <row r="45" spans="1:17" ht="12.75" x14ac:dyDescent="0.2">
      <c r="A45" s="18">
        <v>44484</v>
      </c>
      <c r="B45" s="8">
        <f>Portugues!B45</f>
        <v>50000</v>
      </c>
      <c r="C45" s="9">
        <f>Portugues!C45</f>
        <v>69</v>
      </c>
      <c r="D45" s="10">
        <f>Portugues!D45</f>
        <v>3450000</v>
      </c>
      <c r="E45" s="11">
        <f>Portugues!E45</f>
        <v>63.085538960000001</v>
      </c>
      <c r="F45" s="27">
        <f>Portugues!F45</f>
        <v>0</v>
      </c>
      <c r="G45" s="11">
        <f>Portugues!G45</f>
        <v>63.085538960000001</v>
      </c>
      <c r="H45" s="27">
        <f>Portugues!H45</f>
        <v>0</v>
      </c>
      <c r="I45" s="12">
        <f>Portugues!I45</f>
        <v>63.085538960000001</v>
      </c>
      <c r="J45" s="13">
        <f>Portugues!J45</f>
        <v>0</v>
      </c>
      <c r="K45" s="13">
        <f>Portugues!K45</f>
        <v>0</v>
      </c>
      <c r="L45" s="14">
        <f>Portugues!L45</f>
        <v>0</v>
      </c>
      <c r="M45" s="14">
        <f>Portugues!M45</f>
        <v>0</v>
      </c>
      <c r="N45" s="15">
        <f>Portugues!N45</f>
        <v>3154276.9479999999</v>
      </c>
      <c r="O45" s="15">
        <f>Portugues!O45</f>
        <v>3154276.9479999999</v>
      </c>
      <c r="P45" s="15">
        <f>Portugues!P45</f>
        <v>-295723.05200000014</v>
      </c>
      <c r="Q45" s="15">
        <f>Portugues!Q45</f>
        <v>295723.05200000014</v>
      </c>
    </row>
    <row r="46" spans="1:17" ht="12.75" x14ac:dyDescent="0.2">
      <c r="A46" s="18">
        <v>44487</v>
      </c>
      <c r="B46" s="8">
        <f>Portugues!B46</f>
        <v>50000</v>
      </c>
      <c r="C46" s="9">
        <f>Portugues!C46</f>
        <v>68</v>
      </c>
      <c r="D46" s="10">
        <f>Portugues!D46</f>
        <v>3400000</v>
      </c>
      <c r="E46" s="11">
        <f>Portugues!E46</f>
        <v>61.340454090000001</v>
      </c>
      <c r="F46" s="27">
        <f>Portugues!F46</f>
        <v>0</v>
      </c>
      <c r="G46" s="11">
        <f>Portugues!G46</f>
        <v>61.340454090000001</v>
      </c>
      <c r="H46" s="27">
        <f>Portugues!H46</f>
        <v>0</v>
      </c>
      <c r="I46" s="12">
        <f>Portugues!I46</f>
        <v>61.340454090000001</v>
      </c>
      <c r="J46" s="13">
        <f>Portugues!J46</f>
        <v>0</v>
      </c>
      <c r="K46" s="13">
        <f>Portugues!K46</f>
        <v>0</v>
      </c>
      <c r="L46" s="14">
        <f>Portugues!L46</f>
        <v>0</v>
      </c>
      <c r="M46" s="14">
        <f>Portugues!M46</f>
        <v>0</v>
      </c>
      <c r="N46" s="15">
        <f>Portugues!N46</f>
        <v>3067022.7045</v>
      </c>
      <c r="O46" s="15">
        <f>Portugues!O46</f>
        <v>3067022.7045</v>
      </c>
      <c r="P46" s="15">
        <f>Portugues!P46</f>
        <v>-332977.29550000001</v>
      </c>
      <c r="Q46" s="15">
        <f>Portugues!Q46</f>
        <v>332977.29550000001</v>
      </c>
    </row>
    <row r="47" spans="1:17" ht="12.75" x14ac:dyDescent="0.2">
      <c r="E47" s="29"/>
    </row>
    <row r="48" spans="1:17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</sheetData>
  <mergeCells count="1">
    <mergeCell ref="A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Portugues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Leo</dc:creator>
  <cp:lastModifiedBy>Eric Miguez</cp:lastModifiedBy>
  <dcterms:created xsi:type="dcterms:W3CDTF">2021-05-02T23:38:20Z</dcterms:created>
  <dcterms:modified xsi:type="dcterms:W3CDTF">2021-10-18T20:46:54Z</dcterms:modified>
</cp:coreProperties>
</file>